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8220" windowWidth="1813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S43" i="1"/>
  <c r="S44"/>
  <c r="S45"/>
  <c r="S46"/>
  <c r="S47"/>
  <c r="S48"/>
  <c r="S49"/>
  <c r="S50"/>
  <c r="S56"/>
  <c r="S57"/>
  <c r="S58"/>
  <c r="S59"/>
  <c r="S60"/>
  <c r="S36"/>
  <c r="S35"/>
  <c r="S34"/>
  <c r="S33"/>
  <c r="S32"/>
  <c r="S31"/>
  <c r="S30"/>
  <c r="S29"/>
  <c r="S23"/>
  <c r="S22"/>
  <c r="S21"/>
  <c r="S20"/>
  <c r="S19"/>
  <c r="S18"/>
  <c r="S17"/>
  <c r="S16"/>
  <c r="S159"/>
  <c r="S158"/>
  <c r="S157"/>
  <c r="S156"/>
  <c r="S155"/>
  <c r="S154"/>
  <c r="S153"/>
  <c r="S152"/>
  <c r="S146"/>
  <c r="S145"/>
  <c r="S144"/>
  <c r="S143"/>
  <c r="S142"/>
  <c r="S141"/>
  <c r="S140"/>
  <c r="S139"/>
  <c r="S133"/>
  <c r="S132"/>
  <c r="S131"/>
  <c r="S130"/>
  <c r="S129"/>
  <c r="S128"/>
  <c r="S127"/>
  <c r="S126"/>
  <c r="S120"/>
  <c r="S119"/>
  <c r="S118"/>
  <c r="S117"/>
  <c r="S116"/>
  <c r="S115"/>
  <c r="S114"/>
  <c r="S113"/>
  <c r="S63"/>
  <c r="S62"/>
  <c r="S61"/>
  <c r="S102"/>
  <c r="S101"/>
  <c r="S100"/>
  <c r="S99"/>
  <c r="S98"/>
  <c r="S97"/>
  <c r="S96"/>
  <c r="S95"/>
  <c r="S88"/>
  <c r="S87"/>
  <c r="S86"/>
  <c r="S85"/>
  <c r="S84"/>
  <c r="S83"/>
  <c r="S82"/>
  <c r="S81"/>
  <c r="S75"/>
  <c r="S74"/>
  <c r="S73"/>
  <c r="S72"/>
  <c r="S71"/>
  <c r="S70"/>
  <c r="S69"/>
  <c r="S68"/>
  <c r="W137" l="1"/>
  <c r="W54"/>
  <c r="W41"/>
  <c r="W66"/>
  <c r="W150"/>
  <c r="W93"/>
  <c r="W124"/>
  <c r="W27"/>
  <c r="W14"/>
  <c r="W111"/>
  <c r="W79"/>
  <c r="P5" l="1"/>
  <c r="P4"/>
</calcChain>
</file>

<file path=xl/sharedStrings.xml><?xml version="1.0" encoding="utf-8"?>
<sst xmlns="http://schemas.openxmlformats.org/spreadsheetml/2006/main" count="192" uniqueCount="35">
  <si>
    <t>austenite</t>
  </si>
  <si>
    <t>fraction</t>
  </si>
  <si>
    <t>line</t>
  </si>
  <si>
    <t>R</t>
  </si>
  <si>
    <t>intensity</t>
  </si>
  <si>
    <t>I/R</t>
  </si>
  <si>
    <t>Austenite</t>
  </si>
  <si>
    <t>Ferrite</t>
  </si>
  <si>
    <t>strain</t>
    <phoneticPr fontId="1" type="noConversion"/>
  </si>
  <si>
    <t>austenite</t>
    <phoneticPr fontId="1" type="noConversion"/>
  </si>
  <si>
    <t>L-Al + H</t>
    <phoneticPr fontId="1" type="noConversion"/>
  </si>
  <si>
    <t>H-Al</t>
    <phoneticPr fontId="1" type="noConversion"/>
  </si>
  <si>
    <t>H-Al + H</t>
    <phoneticPr fontId="1" type="noConversion"/>
  </si>
  <si>
    <t>H-Al</t>
    <phoneticPr fontId="1" type="noConversion"/>
  </si>
  <si>
    <t>L-Al +H(3.36)+tensile</t>
    <phoneticPr fontId="1" type="noConversion"/>
  </si>
  <si>
    <t>H-Al +H(4.03)+tensile</t>
    <phoneticPr fontId="1" type="noConversion"/>
  </si>
  <si>
    <t>H-Al+H(1.03)+tensile</t>
    <phoneticPr fontId="1" type="noConversion"/>
  </si>
  <si>
    <t>H-Al+H(1.21)+tensile</t>
    <phoneticPr fontId="1" type="noConversion"/>
  </si>
  <si>
    <t>H-Al + H(9.02)</t>
    <phoneticPr fontId="1" type="noConversion"/>
  </si>
  <si>
    <t>L-Al+H(5.52)</t>
    <phoneticPr fontId="1" type="noConversion"/>
  </si>
  <si>
    <t>L-Al</t>
    <phoneticPr fontId="1" type="noConversion"/>
  </si>
  <si>
    <t>L-Al, 2.5% strain</t>
    <phoneticPr fontId="1" type="noConversion"/>
  </si>
  <si>
    <t>H-Al, 2.5% strain</t>
    <phoneticPr fontId="1" type="noConversion"/>
  </si>
  <si>
    <t>H-Al, 5% strain</t>
    <phoneticPr fontId="1" type="noConversion"/>
  </si>
  <si>
    <t>H</t>
    <phoneticPr fontId="1" type="noConversion"/>
  </si>
  <si>
    <t>4.03ppm</t>
    <phoneticPr fontId="1" type="noConversion"/>
  </si>
  <si>
    <t>9.02ppm</t>
    <phoneticPr fontId="1" type="noConversion"/>
  </si>
  <si>
    <t>5.52ppm</t>
    <phoneticPr fontId="1" type="noConversion"/>
  </si>
  <si>
    <t>0.62ppm</t>
    <phoneticPr fontId="1" type="noConversion"/>
  </si>
  <si>
    <t>L-Al</t>
  </si>
  <si>
    <t>strain</t>
  </si>
  <si>
    <t>L-Al</t>
    <phoneticPr fontId="1" type="noConversion"/>
  </si>
  <si>
    <t>3.34ppm</t>
    <phoneticPr fontId="1" type="noConversion"/>
  </si>
  <si>
    <t>1.20ppm</t>
    <phoneticPr fontId="1" type="noConversion"/>
  </si>
  <si>
    <t>1.03ppm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</si>
</sst>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00"/>
  </numFmts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F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 applyAlignment="1"/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9405636544427934"/>
          <c:y val="6.8581196581196588E-2"/>
          <c:w val="0.76454687066555815"/>
          <c:h val="0.65884503567489172"/>
        </c:manualLayout>
      </c:layout>
      <c:scatterChart>
        <c:scatterStyle val="lineMarker"/>
        <c:ser>
          <c:idx val="0"/>
          <c:order val="0"/>
          <c:tx>
            <c:strRef>
              <c:f>Sheet1!$F$2</c:f>
              <c:strCache>
                <c:ptCount val="1"/>
                <c:pt idx="0">
                  <c:v>H-Al</c:v>
                </c:pt>
              </c:strCache>
            </c:strRef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square"/>
            <c:size val="11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Sheet1!$F$4:$F$10</c:f>
              <c:numCache>
                <c:formatCode>General</c:formatCode>
                <c:ptCount val="7"/>
                <c:pt idx="0">
                  <c:v>25</c:v>
                </c:pt>
                <c:pt idx="1">
                  <c:v>20</c:v>
                </c:pt>
                <c:pt idx="2">
                  <c:v>15</c:v>
                </c:pt>
                <c:pt idx="3">
                  <c:v>10</c:v>
                </c:pt>
                <c:pt idx="4">
                  <c:v>5</c:v>
                </c:pt>
                <c:pt idx="5">
                  <c:v>2.5</c:v>
                </c:pt>
                <c:pt idx="6">
                  <c:v>0</c:v>
                </c:pt>
              </c:numCache>
            </c:numRef>
          </c:xVal>
          <c:yVal>
            <c:numRef>
              <c:f>Sheet1!$G$4:$G$10</c:f>
              <c:numCache>
                <c:formatCode>General</c:formatCode>
                <c:ptCount val="7"/>
                <c:pt idx="0">
                  <c:v>5.4</c:v>
                </c:pt>
                <c:pt idx="1">
                  <c:v>8.6999999999999993</c:v>
                </c:pt>
                <c:pt idx="2">
                  <c:v>13.5</c:v>
                </c:pt>
                <c:pt idx="3">
                  <c:v>19.5</c:v>
                </c:pt>
                <c:pt idx="4">
                  <c:v>22.6</c:v>
                </c:pt>
                <c:pt idx="5">
                  <c:v>26.7</c:v>
                </c:pt>
                <c:pt idx="6">
                  <c:v>30</c:v>
                </c:pt>
              </c:numCache>
            </c:numRef>
          </c:yVal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H-Al + H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square"/>
            <c:size val="12"/>
            <c:spPr>
              <a:noFill/>
              <a:ln w="38100">
                <a:solidFill>
                  <a:schemeClr val="tx1"/>
                </a:solidFill>
              </a:ln>
            </c:spPr>
          </c:marker>
          <c:xVal>
            <c:numRef>
              <c:f>Sheet1!$I$7:$I$10</c:f>
              <c:numCache>
                <c:formatCode>General</c:formatCode>
                <c:ptCount val="4"/>
                <c:pt idx="0">
                  <c:v>17.399999999999999</c:v>
                </c:pt>
                <c:pt idx="1">
                  <c:v>13.6</c:v>
                </c:pt>
                <c:pt idx="2">
                  <c:v>5.66</c:v>
                </c:pt>
                <c:pt idx="3">
                  <c:v>0</c:v>
                </c:pt>
              </c:numCache>
            </c:numRef>
          </c:xVal>
          <c:yVal>
            <c:numRef>
              <c:f>Sheet1!$J$7:$J$10</c:f>
              <c:numCache>
                <c:formatCode>General</c:formatCode>
                <c:ptCount val="4"/>
                <c:pt idx="0">
                  <c:v>12.65</c:v>
                </c:pt>
                <c:pt idx="1">
                  <c:v>14.5</c:v>
                </c:pt>
                <c:pt idx="2">
                  <c:v>21</c:v>
                </c:pt>
                <c:pt idx="3">
                  <c:v>29.12</c:v>
                </c:pt>
              </c:numCache>
            </c:numRef>
          </c:yVal>
        </c:ser>
        <c:ser>
          <c:idx val="3"/>
          <c:order val="2"/>
          <c:tx>
            <c:strRef>
              <c:f>Sheet1!$O$2</c:f>
              <c:strCache>
                <c:ptCount val="1"/>
                <c:pt idx="0">
                  <c:v>L-Al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circle"/>
            <c:size val="14"/>
            <c:spPr>
              <a:solidFill>
                <a:schemeClr val="tx1"/>
              </a:solidFill>
              <a:ln w="25400">
                <a:noFill/>
              </a:ln>
            </c:spPr>
          </c:marker>
          <c:xVal>
            <c:numRef>
              <c:f>Sheet1!$O$6:$O$9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2.5</c:v>
                </c:pt>
                <c:pt idx="3">
                  <c:v>0</c:v>
                </c:pt>
              </c:numCache>
            </c:numRef>
          </c:xVal>
          <c:yVal>
            <c:numRef>
              <c:f>Sheet1!$P$6:$P$9</c:f>
              <c:numCache>
                <c:formatCode>General</c:formatCode>
                <c:ptCount val="4"/>
                <c:pt idx="0">
                  <c:v>1.3</c:v>
                </c:pt>
                <c:pt idx="1">
                  <c:v>5.46</c:v>
                </c:pt>
                <c:pt idx="2">
                  <c:v>9.7899999999999991</c:v>
                </c:pt>
                <c:pt idx="3">
                  <c:v>25.53</c:v>
                </c:pt>
              </c:numCache>
            </c:numRef>
          </c:yVal>
        </c:ser>
        <c:ser>
          <c:idx val="2"/>
          <c:order val="3"/>
          <c:tx>
            <c:strRef>
              <c:f>Sheet1!$R$2</c:f>
              <c:strCache>
                <c:ptCount val="1"/>
                <c:pt idx="0">
                  <c:v>L-Al + H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circle"/>
            <c:size val="14"/>
            <c:spPr>
              <a:noFill/>
              <a:ln w="38100">
                <a:solidFill>
                  <a:schemeClr val="tx1"/>
                </a:solidFill>
              </a:ln>
            </c:spPr>
          </c:marker>
          <c:xVal>
            <c:numRef>
              <c:f>Sheet1!$R$6:$R$9</c:f>
              <c:numCache>
                <c:formatCode>General</c:formatCode>
                <c:ptCount val="4"/>
                <c:pt idx="1">
                  <c:v>6.5</c:v>
                </c:pt>
                <c:pt idx="2">
                  <c:v>2.1</c:v>
                </c:pt>
                <c:pt idx="3">
                  <c:v>0</c:v>
                </c:pt>
              </c:numCache>
            </c:numRef>
          </c:xVal>
          <c:yVal>
            <c:numRef>
              <c:f>Sheet1!$S$6:$S$9</c:f>
              <c:numCache>
                <c:formatCode>General</c:formatCode>
                <c:ptCount val="4"/>
                <c:pt idx="2">
                  <c:v>9.64</c:v>
                </c:pt>
                <c:pt idx="3">
                  <c:v>26.48</c:v>
                </c:pt>
              </c:numCache>
            </c:numRef>
          </c:yVal>
        </c:ser>
        <c:axId val="77875072"/>
        <c:axId val="77877632"/>
      </c:scatterChart>
      <c:valAx>
        <c:axId val="7787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Engineering strain 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0.37054359013946847"/>
              <c:y val="0.89921008591874618"/>
            </c:manualLayout>
          </c:layout>
        </c:title>
        <c:numFmt formatCode="General" sourceLinked="1"/>
        <c:tickLblPos val="nextTo"/>
        <c:spPr>
          <a:ln w="38100">
            <a:solidFill>
              <a:sysClr val="windowText" lastClr="000000"/>
            </a:solidFill>
          </a:ln>
        </c:spPr>
        <c:crossAx val="77877632"/>
        <c:crosses val="autoZero"/>
        <c:crossBetween val="midCat"/>
      </c:valAx>
      <c:valAx>
        <c:axId val="77877632"/>
        <c:scaling>
          <c:orientation val="minMax"/>
          <c:max val="3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ko-KR" baseline="0"/>
                  <a:t>Austenite fraction (%)</a:t>
                </a:r>
                <a:endParaRPr lang="ko-KR" baseline="0"/>
              </a:p>
            </c:rich>
          </c:tx>
          <c:layout>
            <c:manualLayout>
              <c:xMode val="edge"/>
              <c:yMode val="edge"/>
              <c:x val="1.4705882352941176E-2"/>
              <c:y val="0.12973973125154228"/>
            </c:manualLayout>
          </c:layout>
        </c:title>
        <c:numFmt formatCode="General" sourceLinked="1"/>
        <c:minorTickMark val="out"/>
        <c:tickLblPos val="nextTo"/>
        <c:spPr>
          <a:ln w="38100">
            <a:solidFill>
              <a:sysClr val="windowText" lastClr="000000"/>
            </a:solidFill>
          </a:ln>
        </c:spPr>
        <c:crossAx val="77875072"/>
        <c:crosses val="autoZero"/>
        <c:crossBetween val="midCat"/>
        <c:majorUnit val="10"/>
        <c:minorUnit val="5"/>
      </c:valAx>
      <c:spPr>
        <a:ln w="25400">
          <a:noFill/>
        </a:ln>
      </c:spPr>
    </c:plotArea>
    <c:legend>
      <c:legendPos val="r"/>
      <c:layout>
        <c:manualLayout>
          <c:xMode val="edge"/>
          <c:yMode val="edge"/>
          <c:x val="0.74862403243771414"/>
          <c:y val="1.8887587769477573E-2"/>
          <c:w val="0.23533251114695003"/>
          <c:h val="0.36319644659802125"/>
        </c:manualLayout>
      </c:layout>
    </c:legend>
    <c:plotVisOnly val="1"/>
  </c:chart>
  <c:spPr>
    <a:ln>
      <a:noFill/>
    </a:ln>
  </c:spPr>
  <c:txPr>
    <a:bodyPr/>
    <a:lstStyle/>
    <a:p>
      <a:pPr>
        <a:defRPr sz="2800" b="1"/>
      </a:pPr>
      <a:endParaRPr lang="ko-KR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13</xdr:row>
      <xdr:rowOff>133350</xdr:rowOff>
    </xdr:from>
    <xdr:to>
      <xdr:col>11</xdr:col>
      <xdr:colOff>323850</xdr:colOff>
      <xdr:row>40</xdr:row>
      <xdr:rowOff>47625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W159"/>
  <sheetViews>
    <sheetView tabSelected="1" topLeftCell="B1" workbookViewId="0">
      <selection activeCell="K9" sqref="K9"/>
    </sheetView>
  </sheetViews>
  <sheetFormatPr defaultRowHeight="16.5"/>
  <cols>
    <col min="2" max="2" width="14.5" customWidth="1"/>
    <col min="3" max="3" width="5.375" bestFit="1" customWidth="1"/>
    <col min="4" max="4" width="4.875" bestFit="1" customWidth="1"/>
    <col min="5" max="5" width="8.875" customWidth="1"/>
    <col min="6" max="6" width="7" bestFit="1" customWidth="1"/>
    <col min="7" max="7" width="8.625" customWidth="1"/>
    <col min="8" max="8" width="9.5" customWidth="1"/>
    <col min="15" max="15" width="24.125" bestFit="1" customWidth="1"/>
  </cols>
  <sheetData>
    <row r="2" spans="6:23">
      <c r="F2" s="3" t="s">
        <v>11</v>
      </c>
      <c r="G2" s="3"/>
      <c r="H2" s="4"/>
      <c r="I2" s="4" t="s">
        <v>12</v>
      </c>
      <c r="J2" s="4"/>
      <c r="O2" s="3" t="s">
        <v>31</v>
      </c>
      <c r="P2" s="3"/>
      <c r="Q2" s="4"/>
      <c r="R2" s="4" t="s">
        <v>10</v>
      </c>
      <c r="S2" s="4"/>
    </row>
    <row r="3" spans="6:23">
      <c r="F3" s="3" t="s">
        <v>8</v>
      </c>
      <c r="G3" s="3" t="s">
        <v>9</v>
      </c>
      <c r="H3" s="4" t="s">
        <v>24</v>
      </c>
      <c r="I3" s="4" t="s">
        <v>8</v>
      </c>
      <c r="J3" s="4" t="s">
        <v>9</v>
      </c>
      <c r="O3" s="3" t="s">
        <v>8</v>
      </c>
      <c r="P3" s="3" t="s">
        <v>9</v>
      </c>
      <c r="Q3" s="4" t="s">
        <v>24</v>
      </c>
      <c r="R3" s="4" t="s">
        <v>8</v>
      </c>
      <c r="S3" s="4" t="s">
        <v>9</v>
      </c>
    </row>
    <row r="4" spans="6:23">
      <c r="F4" s="3">
        <v>25</v>
      </c>
      <c r="G4" s="3">
        <v>5.4</v>
      </c>
      <c r="H4" s="4"/>
      <c r="I4" s="4"/>
      <c r="J4" s="4"/>
      <c r="O4" s="3"/>
      <c r="P4" s="3">
        <f>D4*30/100</f>
        <v>0</v>
      </c>
      <c r="Q4" s="4"/>
      <c r="R4" s="4"/>
      <c r="S4" s="4"/>
    </row>
    <row r="5" spans="6:23">
      <c r="F5" s="3">
        <v>20</v>
      </c>
      <c r="G5" s="3">
        <v>8.6999999999999993</v>
      </c>
      <c r="H5" s="4"/>
      <c r="I5" s="4"/>
      <c r="J5" s="4"/>
      <c r="O5" s="3"/>
      <c r="P5" s="3">
        <f>D5*30/100</f>
        <v>0</v>
      </c>
      <c r="Q5" s="4"/>
      <c r="R5" s="4"/>
      <c r="S5" s="4"/>
    </row>
    <row r="6" spans="6:23">
      <c r="F6" s="3">
        <v>15</v>
      </c>
      <c r="G6" s="3">
        <v>13.5</v>
      </c>
      <c r="H6" s="4"/>
      <c r="I6" s="4"/>
      <c r="J6" s="4"/>
      <c r="O6" s="3">
        <v>10</v>
      </c>
      <c r="P6" s="3">
        <v>1.3</v>
      </c>
      <c r="Q6" s="4"/>
      <c r="R6" s="4"/>
      <c r="S6" s="4"/>
    </row>
    <row r="7" spans="6:23">
      <c r="F7" s="3">
        <v>10</v>
      </c>
      <c r="G7" s="3">
        <v>19.5</v>
      </c>
      <c r="H7" s="4" t="s">
        <v>34</v>
      </c>
      <c r="I7" s="4">
        <v>17.399999999999999</v>
      </c>
      <c r="J7" s="4">
        <v>12.65</v>
      </c>
      <c r="O7" s="3">
        <v>5</v>
      </c>
      <c r="P7" s="3">
        <v>5.46</v>
      </c>
      <c r="Q7" s="4" t="s">
        <v>28</v>
      </c>
      <c r="R7" s="4">
        <v>6.5</v>
      </c>
      <c r="S7" s="4"/>
    </row>
    <row r="8" spans="6:23">
      <c r="F8" s="3">
        <v>5</v>
      </c>
      <c r="G8" s="3">
        <v>22.6</v>
      </c>
      <c r="H8" s="4" t="s">
        <v>33</v>
      </c>
      <c r="I8" s="4">
        <v>13.6</v>
      </c>
      <c r="J8" s="4">
        <v>14.5</v>
      </c>
      <c r="O8" s="3">
        <v>2.5</v>
      </c>
      <c r="P8" s="3">
        <v>9.7899999999999991</v>
      </c>
      <c r="Q8" s="4" t="s">
        <v>32</v>
      </c>
      <c r="R8" s="4">
        <v>2.1</v>
      </c>
      <c r="S8" s="4">
        <v>9.64</v>
      </c>
    </row>
    <row r="9" spans="6:23">
      <c r="F9" s="3">
        <v>2.5</v>
      </c>
      <c r="G9" s="3">
        <v>26.7</v>
      </c>
      <c r="H9" s="4" t="s">
        <v>25</v>
      </c>
      <c r="I9" s="4">
        <v>5.66</v>
      </c>
      <c r="J9" s="4">
        <v>21</v>
      </c>
      <c r="O9" s="3">
        <v>0</v>
      </c>
      <c r="P9" s="3">
        <v>25.53</v>
      </c>
      <c r="Q9" s="4" t="s">
        <v>27</v>
      </c>
      <c r="R9" s="4">
        <v>0</v>
      </c>
      <c r="S9" s="4">
        <v>26.48</v>
      </c>
    </row>
    <row r="10" spans="6:23">
      <c r="F10" s="3">
        <v>0</v>
      </c>
      <c r="G10" s="3">
        <v>30</v>
      </c>
      <c r="H10" s="4" t="s">
        <v>26</v>
      </c>
      <c r="I10" s="4">
        <v>0</v>
      </c>
      <c r="J10" s="4">
        <v>29.12</v>
      </c>
    </row>
    <row r="13" spans="6:23">
      <c r="O13" s="1" t="s">
        <v>20</v>
      </c>
      <c r="P13" s="1"/>
      <c r="Q13" s="1"/>
      <c r="R13" s="2"/>
      <c r="S13" s="1"/>
      <c r="T13" s="1"/>
      <c r="U13" s="1"/>
      <c r="V13" s="1" t="s">
        <v>0</v>
      </c>
      <c r="W13" s="1"/>
    </row>
    <row r="14" spans="6:23">
      <c r="O14" s="1"/>
      <c r="P14" s="1"/>
      <c r="Q14" s="1"/>
      <c r="R14" s="2"/>
      <c r="S14" s="1"/>
      <c r="T14" s="1"/>
      <c r="U14" s="1"/>
      <c r="V14" s="1" t="s">
        <v>1</v>
      </c>
      <c r="W14" s="1">
        <f>(S16+S18+S20+S22)/4/((S16+S18+S20+S22)/4+(S17+S19+S21+S23)/4)*100</f>
        <v>25.535603767878388</v>
      </c>
    </row>
    <row r="15" spans="6:23">
      <c r="O15" s="1"/>
      <c r="P15" s="1" t="s">
        <v>2</v>
      </c>
      <c r="Q15" s="1" t="s">
        <v>3</v>
      </c>
      <c r="R15" s="2" t="s">
        <v>4</v>
      </c>
      <c r="S15" s="1" t="s">
        <v>5</v>
      </c>
      <c r="T15" s="1"/>
      <c r="U15" s="1"/>
      <c r="V15" s="1"/>
      <c r="W15" s="1"/>
    </row>
    <row r="16" spans="6:23">
      <c r="O16" s="1" t="s">
        <v>6</v>
      </c>
      <c r="P16" s="1">
        <v>111</v>
      </c>
      <c r="Q16" s="1">
        <v>172.4</v>
      </c>
      <c r="R16" s="2">
        <v>17.79</v>
      </c>
      <c r="S16" s="1">
        <f t="shared" ref="S16:S23" si="0">R16/Q16</f>
        <v>0.10319025522041762</v>
      </c>
      <c r="T16" s="1"/>
      <c r="U16" s="1"/>
      <c r="V16" s="1"/>
      <c r="W16" s="1"/>
    </row>
    <row r="17" spans="15:23">
      <c r="O17" s="1" t="s">
        <v>7</v>
      </c>
      <c r="P17" s="1">
        <v>110</v>
      </c>
      <c r="Q17" s="1">
        <v>233.8</v>
      </c>
      <c r="R17" s="2">
        <v>43.51</v>
      </c>
      <c r="S17" s="1">
        <f t="shared" si="0"/>
        <v>0.18609923011120613</v>
      </c>
      <c r="T17" s="1"/>
      <c r="U17" s="1"/>
      <c r="V17" s="1"/>
      <c r="W17" s="1"/>
    </row>
    <row r="18" spans="15:23">
      <c r="O18" s="1" t="s">
        <v>6</v>
      </c>
      <c r="P18" s="1">
        <v>200</v>
      </c>
      <c r="Q18" s="1">
        <v>76.900000000000006</v>
      </c>
      <c r="R18" s="2">
        <v>13.53</v>
      </c>
      <c r="S18" s="1">
        <f t="shared" si="0"/>
        <v>0.17594278283485043</v>
      </c>
      <c r="T18" s="1"/>
      <c r="U18" s="1"/>
      <c r="V18" s="1"/>
      <c r="W18" s="1"/>
    </row>
    <row r="19" spans="15:23">
      <c r="O19" s="1" t="s">
        <v>7</v>
      </c>
      <c r="P19" s="1">
        <v>200</v>
      </c>
      <c r="Q19" s="1">
        <v>31.9</v>
      </c>
      <c r="R19" s="2">
        <v>117.88</v>
      </c>
      <c r="S19" s="1">
        <f t="shared" si="0"/>
        <v>3.6952978056426331</v>
      </c>
      <c r="T19" s="1"/>
      <c r="U19" s="1"/>
      <c r="V19" s="1"/>
      <c r="W19" s="1"/>
    </row>
    <row r="20" spans="15:23">
      <c r="O20" s="1" t="s">
        <v>6</v>
      </c>
      <c r="P20" s="1">
        <v>220</v>
      </c>
      <c r="Q20" s="1">
        <v>41.9</v>
      </c>
      <c r="R20" s="2">
        <v>63.17</v>
      </c>
      <c r="S20" s="1">
        <f t="shared" si="0"/>
        <v>1.50763723150358</v>
      </c>
      <c r="T20" s="1"/>
      <c r="U20" s="1"/>
      <c r="V20" s="1"/>
      <c r="W20" s="1"/>
    </row>
    <row r="21" spans="15:23">
      <c r="O21" s="1" t="s">
        <v>7</v>
      </c>
      <c r="P21" s="1">
        <v>211</v>
      </c>
      <c r="Q21" s="1">
        <v>60.9</v>
      </c>
      <c r="R21" s="2">
        <v>155.03</v>
      </c>
      <c r="S21" s="1">
        <f t="shared" si="0"/>
        <v>2.5456486042692941</v>
      </c>
      <c r="T21" s="1"/>
      <c r="U21" s="1"/>
      <c r="V21" s="1"/>
      <c r="W21" s="1"/>
    </row>
    <row r="22" spans="15:23">
      <c r="O22" s="1" t="s">
        <v>6</v>
      </c>
      <c r="P22" s="1">
        <v>311</v>
      </c>
      <c r="Q22" s="1">
        <v>48.4</v>
      </c>
      <c r="R22" s="2">
        <v>23.69</v>
      </c>
      <c r="S22" s="1">
        <f t="shared" si="0"/>
        <v>0.48946280991735541</v>
      </c>
      <c r="T22" s="1"/>
      <c r="U22" s="1"/>
      <c r="V22" s="1"/>
      <c r="W22" s="1"/>
    </row>
    <row r="23" spans="15:23">
      <c r="O23" s="1" t="s">
        <v>7</v>
      </c>
      <c r="P23" s="1">
        <v>220</v>
      </c>
      <c r="Q23" s="1">
        <v>20.6</v>
      </c>
      <c r="R23" s="2">
        <v>4.34</v>
      </c>
      <c r="S23" s="1">
        <f t="shared" si="0"/>
        <v>0.2106796116504854</v>
      </c>
      <c r="T23" s="1"/>
      <c r="U23" s="1"/>
      <c r="V23" s="1"/>
      <c r="W23" s="1"/>
    </row>
    <row r="26" spans="15:23">
      <c r="O26" s="1" t="s">
        <v>19</v>
      </c>
      <c r="P26" s="1"/>
      <c r="Q26" s="1"/>
      <c r="R26" s="2"/>
      <c r="S26" s="1"/>
      <c r="T26" s="1"/>
      <c r="U26" s="1"/>
      <c r="V26" s="1" t="s">
        <v>0</v>
      </c>
      <c r="W26" s="1"/>
    </row>
    <row r="27" spans="15:23">
      <c r="P27" s="1"/>
      <c r="Q27" s="1"/>
      <c r="R27" s="2"/>
      <c r="S27" s="1"/>
      <c r="T27" s="1"/>
      <c r="U27" s="1"/>
      <c r="V27" s="1" t="s">
        <v>1</v>
      </c>
      <c r="W27" s="1">
        <f>(S29+S31+S33+S35)/4/((S29+S31+S33+S35)/4+(S30+S32+S34+S36)/4)*100</f>
        <v>26.485820557169731</v>
      </c>
    </row>
    <row r="28" spans="15:23">
      <c r="O28" s="1"/>
      <c r="P28" s="1" t="s">
        <v>2</v>
      </c>
      <c r="Q28" s="1" t="s">
        <v>3</v>
      </c>
      <c r="R28" s="2" t="s">
        <v>4</v>
      </c>
      <c r="S28" s="1" t="s">
        <v>5</v>
      </c>
      <c r="T28" s="1"/>
      <c r="U28" s="1"/>
      <c r="V28" s="1"/>
      <c r="W28" s="1"/>
    </row>
    <row r="29" spans="15:23">
      <c r="O29" s="1" t="s">
        <v>6</v>
      </c>
      <c r="P29" s="1">
        <v>111</v>
      </c>
      <c r="Q29" s="1">
        <v>172.4</v>
      </c>
      <c r="R29" s="2">
        <v>9.16</v>
      </c>
      <c r="S29" s="1">
        <f t="shared" ref="S29:S36" si="1">R29/Q29</f>
        <v>5.3132250580046406E-2</v>
      </c>
      <c r="T29" s="1"/>
      <c r="U29" s="1"/>
      <c r="V29" s="1"/>
      <c r="W29" s="1"/>
    </row>
    <row r="30" spans="15:23">
      <c r="O30" s="1" t="s">
        <v>7</v>
      </c>
      <c r="P30" s="1">
        <v>110</v>
      </c>
      <c r="Q30" s="1">
        <v>233.8</v>
      </c>
      <c r="R30" s="2">
        <v>30.57</v>
      </c>
      <c r="S30" s="1">
        <f t="shared" si="1"/>
        <v>0.13075278015397776</v>
      </c>
      <c r="T30" s="1"/>
      <c r="U30" s="1"/>
      <c r="V30" s="1"/>
      <c r="W30" s="1"/>
    </row>
    <row r="31" spans="15:23">
      <c r="O31" s="1" t="s">
        <v>6</v>
      </c>
      <c r="P31" s="1">
        <v>200</v>
      </c>
      <c r="Q31" s="1">
        <v>76.900000000000006</v>
      </c>
      <c r="R31" s="2">
        <v>9.19</v>
      </c>
      <c r="S31" s="1">
        <f t="shared" si="1"/>
        <v>0.11950585175552664</v>
      </c>
      <c r="T31" s="1"/>
      <c r="U31" s="1"/>
      <c r="V31" s="1"/>
      <c r="W31" s="1"/>
    </row>
    <row r="32" spans="15:23">
      <c r="O32" s="1" t="s">
        <v>7</v>
      </c>
      <c r="P32" s="1">
        <v>200</v>
      </c>
      <c r="Q32" s="1">
        <v>31.9</v>
      </c>
      <c r="R32" s="2">
        <v>75.760000000000005</v>
      </c>
      <c r="S32" s="1">
        <f t="shared" si="1"/>
        <v>2.3749216300940441</v>
      </c>
      <c r="T32" s="1"/>
      <c r="U32" s="1"/>
      <c r="V32" s="1"/>
      <c r="W32" s="1"/>
    </row>
    <row r="33" spans="5:23">
      <c r="O33" s="1" t="s">
        <v>6</v>
      </c>
      <c r="P33" s="1">
        <v>220</v>
      </c>
      <c r="Q33" s="1">
        <v>41.9</v>
      </c>
      <c r="R33" s="2">
        <v>43.87</v>
      </c>
      <c r="S33" s="1">
        <f t="shared" si="1"/>
        <v>1.047016706443914</v>
      </c>
      <c r="T33" s="1"/>
      <c r="U33" s="1"/>
      <c r="V33" s="1"/>
      <c r="W33" s="1"/>
    </row>
    <row r="34" spans="5:23">
      <c r="O34" s="1" t="s">
        <v>7</v>
      </c>
      <c r="P34" s="1">
        <v>211</v>
      </c>
      <c r="Q34" s="1">
        <v>60.9</v>
      </c>
      <c r="R34" s="2">
        <v>101.57</v>
      </c>
      <c r="S34" s="1">
        <f t="shared" si="1"/>
        <v>1.6678160919540228</v>
      </c>
      <c r="T34" s="1"/>
      <c r="U34" s="1"/>
      <c r="V34" s="1"/>
      <c r="W34" s="1"/>
    </row>
    <row r="35" spans="5:23">
      <c r="O35" s="1" t="s">
        <v>6</v>
      </c>
      <c r="P35" s="1">
        <v>311</v>
      </c>
      <c r="Q35" s="1">
        <v>48.4</v>
      </c>
      <c r="R35" s="2">
        <v>15.92</v>
      </c>
      <c r="S35" s="1">
        <f t="shared" si="1"/>
        <v>0.32892561983471075</v>
      </c>
      <c r="T35" s="1"/>
      <c r="U35" s="1"/>
      <c r="V35" s="1"/>
      <c r="W35" s="1"/>
    </row>
    <row r="36" spans="5:23">
      <c r="O36" s="1" t="s">
        <v>7</v>
      </c>
      <c r="P36" s="1">
        <v>220</v>
      </c>
      <c r="Q36" s="1">
        <v>20.6</v>
      </c>
      <c r="R36" s="2">
        <v>2.57</v>
      </c>
      <c r="S36" s="1">
        <f t="shared" si="1"/>
        <v>0.12475728155339805</v>
      </c>
      <c r="T36" s="1"/>
      <c r="U36" s="1"/>
      <c r="V36" s="1"/>
      <c r="W36" s="1"/>
    </row>
    <row r="40" spans="5:23">
      <c r="O40" s="1" t="s">
        <v>21</v>
      </c>
      <c r="P40" s="1"/>
      <c r="Q40" s="1"/>
      <c r="R40" s="2"/>
      <c r="S40" s="1"/>
      <c r="T40" s="1"/>
      <c r="U40" s="1"/>
      <c r="V40" s="1" t="s">
        <v>0</v>
      </c>
      <c r="W40" s="1"/>
    </row>
    <row r="41" spans="5:23">
      <c r="O41" s="1"/>
      <c r="P41" s="1"/>
      <c r="Q41" s="1"/>
      <c r="R41" s="2"/>
      <c r="S41" s="1"/>
      <c r="T41" s="1"/>
      <c r="U41" s="1"/>
      <c r="V41" s="1" t="s">
        <v>1</v>
      </c>
      <c r="W41" s="1">
        <f>(S43+S45+S47+S49)/4/((S43+S45+S47+S49)/4+(S44+S46+S48+S50)/4)*100</f>
        <v>9.7964016354671219</v>
      </c>
    </row>
    <row r="42" spans="5:23">
      <c r="O42" s="1"/>
      <c r="P42" s="1" t="s">
        <v>2</v>
      </c>
      <c r="Q42" s="1" t="s">
        <v>3</v>
      </c>
      <c r="R42" s="2" t="s">
        <v>4</v>
      </c>
      <c r="S42" s="1" t="s">
        <v>5</v>
      </c>
      <c r="T42" s="1"/>
      <c r="U42" s="1"/>
      <c r="V42" s="1"/>
      <c r="W42" s="1"/>
    </row>
    <row r="43" spans="5:23">
      <c r="O43" s="1" t="s">
        <v>6</v>
      </c>
      <c r="P43" s="1">
        <v>111</v>
      </c>
      <c r="Q43" s="1">
        <v>172.4</v>
      </c>
      <c r="R43" s="2">
        <v>1.99</v>
      </c>
      <c r="S43" s="1">
        <f t="shared" ref="S43:S50" si="2">R43/Q43</f>
        <v>1.1542923433874709E-2</v>
      </c>
      <c r="T43" s="1"/>
      <c r="U43" s="1"/>
      <c r="V43" s="1"/>
      <c r="W43" s="1"/>
    </row>
    <row r="44" spans="5:23">
      <c r="O44" s="1" t="s">
        <v>7</v>
      </c>
      <c r="P44" s="1">
        <v>110</v>
      </c>
      <c r="Q44" s="1">
        <v>233.8</v>
      </c>
      <c r="R44" s="2">
        <v>33.909999999999997</v>
      </c>
      <c r="S44" s="1">
        <f t="shared" si="2"/>
        <v>0.14503849443969202</v>
      </c>
      <c r="T44" s="1"/>
      <c r="U44" s="1"/>
      <c r="V44" s="1"/>
      <c r="W44" s="1"/>
    </row>
    <row r="45" spans="5:23">
      <c r="O45" s="1" t="s">
        <v>6</v>
      </c>
      <c r="P45" s="1">
        <v>200</v>
      </c>
      <c r="Q45" s="1">
        <v>76.900000000000006</v>
      </c>
      <c r="R45" s="2">
        <v>4.21</v>
      </c>
      <c r="S45" s="1">
        <f t="shared" si="2"/>
        <v>5.4746423927178149E-2</v>
      </c>
      <c r="T45" s="1"/>
      <c r="U45" s="1"/>
      <c r="V45" s="1"/>
      <c r="W45" s="1"/>
    </row>
    <row r="46" spans="5:23">
      <c r="O46" s="1" t="s">
        <v>7</v>
      </c>
      <c r="P46" s="1">
        <v>200</v>
      </c>
      <c r="Q46" s="1">
        <v>31.9</v>
      </c>
      <c r="R46" s="2">
        <v>73.47</v>
      </c>
      <c r="S46" s="1">
        <f t="shared" si="2"/>
        <v>2.3031347962382447</v>
      </c>
      <c r="T46" s="1"/>
      <c r="U46" s="1"/>
      <c r="V46" s="1"/>
      <c r="W46" s="1"/>
    </row>
    <row r="47" spans="5:23">
      <c r="E47" s="3" t="s">
        <v>11</v>
      </c>
      <c r="F47" s="3"/>
      <c r="G47" t="s">
        <v>29</v>
      </c>
      <c r="O47" s="1" t="s">
        <v>6</v>
      </c>
      <c r="P47" s="1">
        <v>220</v>
      </c>
      <c r="Q47" s="1">
        <v>41.9</v>
      </c>
      <c r="R47" s="2">
        <v>11.95</v>
      </c>
      <c r="S47" s="1">
        <f t="shared" si="2"/>
        <v>0.28520286396181382</v>
      </c>
      <c r="T47" s="1"/>
      <c r="U47" s="1"/>
      <c r="V47" s="1"/>
      <c r="W47" s="1"/>
    </row>
    <row r="48" spans="5:23">
      <c r="E48" s="3" t="s">
        <v>8</v>
      </c>
      <c r="F48" s="3" t="s">
        <v>9</v>
      </c>
      <c r="G48" t="s">
        <v>30</v>
      </c>
      <c r="H48" t="s">
        <v>0</v>
      </c>
      <c r="O48" s="1" t="s">
        <v>7</v>
      </c>
      <c r="P48" s="1">
        <v>211</v>
      </c>
      <c r="Q48" s="1">
        <v>60.9</v>
      </c>
      <c r="R48" s="2">
        <v>80.86</v>
      </c>
      <c r="S48" s="1">
        <f t="shared" si="2"/>
        <v>1.3277504105090312</v>
      </c>
      <c r="T48" s="1"/>
      <c r="U48" s="1"/>
      <c r="V48" s="1"/>
      <c r="W48" s="1"/>
    </row>
    <row r="49" spans="5:23">
      <c r="E49" s="3">
        <v>25</v>
      </c>
      <c r="F49" s="3">
        <v>5.4</v>
      </c>
      <c r="H49">
        <v>0</v>
      </c>
      <c r="O49" s="1" t="s">
        <v>6</v>
      </c>
      <c r="P49" s="1">
        <v>311</v>
      </c>
      <c r="Q49" s="1">
        <v>48.4</v>
      </c>
      <c r="R49" s="2">
        <v>3.18</v>
      </c>
      <c r="S49" s="1">
        <f t="shared" si="2"/>
        <v>6.5702479338842976E-2</v>
      </c>
      <c r="T49" s="1"/>
      <c r="U49" s="1"/>
      <c r="V49" s="1"/>
      <c r="W49" s="1"/>
    </row>
    <row r="50" spans="5:23">
      <c r="E50" s="3">
        <v>20</v>
      </c>
      <c r="F50" s="3">
        <v>8.6999999999999993</v>
      </c>
      <c r="H50">
        <v>0</v>
      </c>
      <c r="O50" s="1" t="s">
        <v>7</v>
      </c>
      <c r="P50" s="1">
        <v>220</v>
      </c>
      <c r="Q50" s="1">
        <v>20.6</v>
      </c>
      <c r="R50" s="2">
        <v>1.35</v>
      </c>
      <c r="S50" s="1">
        <f t="shared" si="2"/>
        <v>6.553398058252427E-2</v>
      </c>
      <c r="T50" s="1"/>
      <c r="U50" s="1"/>
      <c r="V50" s="1"/>
      <c r="W50" s="1"/>
    </row>
    <row r="51" spans="5:23">
      <c r="E51" s="3">
        <v>15</v>
      </c>
      <c r="F51" s="3">
        <v>13.5</v>
      </c>
      <c r="G51">
        <v>10</v>
      </c>
      <c r="H51">
        <v>1.3</v>
      </c>
    </row>
    <row r="52" spans="5:23">
      <c r="E52" s="3">
        <v>10</v>
      </c>
      <c r="F52" s="3">
        <v>19.5</v>
      </c>
      <c r="G52">
        <v>5</v>
      </c>
      <c r="H52">
        <v>5.46</v>
      </c>
    </row>
    <row r="53" spans="5:23">
      <c r="E53" s="3">
        <v>5</v>
      </c>
      <c r="F53" s="3">
        <v>22.6</v>
      </c>
      <c r="G53">
        <v>2.5</v>
      </c>
      <c r="H53">
        <v>9.7899999999999991</v>
      </c>
      <c r="O53" t="s">
        <v>14</v>
      </c>
      <c r="P53" s="1"/>
      <c r="Q53" s="1"/>
      <c r="R53" s="2"/>
      <c r="S53" s="1"/>
      <c r="T53" s="1"/>
      <c r="U53" s="1"/>
      <c r="V53" s="1" t="s">
        <v>0</v>
      </c>
      <c r="W53" s="1"/>
    </row>
    <row r="54" spans="5:23">
      <c r="E54" s="3">
        <v>2.5</v>
      </c>
      <c r="F54" s="3">
        <v>26.7</v>
      </c>
      <c r="G54">
        <v>0</v>
      </c>
      <c r="H54">
        <v>25.53</v>
      </c>
      <c r="O54" s="1"/>
      <c r="P54" s="1"/>
      <c r="Q54" s="1"/>
      <c r="R54" s="2"/>
      <c r="S54" s="1"/>
      <c r="T54" s="1"/>
      <c r="U54" s="1"/>
      <c r="V54" s="1" t="s">
        <v>1</v>
      </c>
      <c r="W54" s="1">
        <f>(S56+S58+S60+S62)/4/((S56+S58+S60+S62)/4+(S57+S59+S61+S63)/4)*100</f>
        <v>9.6451470446210408</v>
      </c>
    </row>
    <row r="55" spans="5:23">
      <c r="E55" s="3">
        <v>0</v>
      </c>
      <c r="F55" s="3">
        <v>30</v>
      </c>
      <c r="O55" s="1"/>
      <c r="P55" s="1" t="s">
        <v>2</v>
      </c>
      <c r="Q55" s="1" t="s">
        <v>3</v>
      </c>
      <c r="R55" s="2" t="s">
        <v>4</v>
      </c>
      <c r="S55" s="1" t="s">
        <v>5</v>
      </c>
      <c r="T55" s="1"/>
      <c r="U55" s="1"/>
      <c r="V55" s="1"/>
      <c r="W55" s="1"/>
    </row>
    <row r="56" spans="5:23">
      <c r="O56" s="1" t="s">
        <v>6</v>
      </c>
      <c r="P56" s="1">
        <v>111</v>
      </c>
      <c r="Q56" s="1">
        <v>172.4</v>
      </c>
      <c r="R56" s="2">
        <v>8.93</v>
      </c>
      <c r="S56" s="1">
        <f t="shared" ref="S56:S63" si="3">R56/Q56</f>
        <v>5.1798143851508119E-2</v>
      </c>
      <c r="T56" s="1"/>
      <c r="U56" s="1"/>
      <c r="V56" s="1"/>
      <c r="W56" s="1"/>
    </row>
    <row r="57" spans="5:23">
      <c r="O57" s="1" t="s">
        <v>7</v>
      </c>
      <c r="P57" s="1">
        <v>110</v>
      </c>
      <c r="Q57" s="1">
        <v>233.8</v>
      </c>
      <c r="R57" s="2">
        <v>29.62</v>
      </c>
      <c r="S57" s="1">
        <f t="shared" si="3"/>
        <v>0.12668947818648418</v>
      </c>
      <c r="T57" s="1"/>
      <c r="U57" s="1"/>
      <c r="V57" s="1"/>
      <c r="W57" s="1"/>
    </row>
    <row r="58" spans="5:23">
      <c r="O58" s="1" t="s">
        <v>6</v>
      </c>
      <c r="P58" s="1">
        <v>200</v>
      </c>
      <c r="Q58" s="1">
        <v>76.900000000000006</v>
      </c>
      <c r="R58" s="2">
        <v>2.5</v>
      </c>
      <c r="S58" s="1">
        <f t="shared" si="3"/>
        <v>3.2509752925877759E-2</v>
      </c>
      <c r="T58" s="1"/>
      <c r="U58" s="1"/>
      <c r="V58" s="1"/>
      <c r="W58" s="1"/>
    </row>
    <row r="59" spans="5:23">
      <c r="O59" s="1" t="s">
        <v>7</v>
      </c>
      <c r="P59" s="1">
        <v>200</v>
      </c>
      <c r="Q59" s="1">
        <v>31.9</v>
      </c>
      <c r="R59" s="2">
        <v>80.73</v>
      </c>
      <c r="S59" s="1">
        <f t="shared" si="3"/>
        <v>2.5307210031347966</v>
      </c>
      <c r="T59" s="1"/>
      <c r="U59" s="1"/>
      <c r="V59" s="1"/>
      <c r="W59" s="1"/>
    </row>
    <row r="60" spans="5:23">
      <c r="O60" s="1" t="s">
        <v>6</v>
      </c>
      <c r="P60" s="1">
        <v>220</v>
      </c>
      <c r="Q60" s="1">
        <v>41.9</v>
      </c>
      <c r="R60" s="2">
        <v>12.33</v>
      </c>
      <c r="S60" s="1">
        <f t="shared" si="3"/>
        <v>0.29427207637231506</v>
      </c>
      <c r="T60" s="1"/>
      <c r="U60" s="1"/>
      <c r="V60" s="1"/>
      <c r="W60" s="1"/>
    </row>
    <row r="61" spans="5:23">
      <c r="O61" s="1" t="s">
        <v>7</v>
      </c>
      <c r="P61" s="1">
        <v>211</v>
      </c>
      <c r="Q61" s="1">
        <v>60.9</v>
      </c>
      <c r="R61" s="2">
        <v>93.69</v>
      </c>
      <c r="S61" s="1">
        <f t="shared" si="3"/>
        <v>1.5384236453201972</v>
      </c>
      <c r="T61" s="1"/>
      <c r="U61" s="1"/>
      <c r="V61" s="1"/>
      <c r="W61" s="1"/>
    </row>
    <row r="62" spans="5:23">
      <c r="O62" s="1" t="s">
        <v>6</v>
      </c>
      <c r="P62" s="1">
        <v>311</v>
      </c>
      <c r="Q62" s="1">
        <v>48.4</v>
      </c>
      <c r="R62" s="2">
        <v>4.1900000000000004</v>
      </c>
      <c r="S62" s="1">
        <f t="shared" si="3"/>
        <v>8.6570247933884306E-2</v>
      </c>
      <c r="T62" s="1"/>
      <c r="U62" s="1"/>
      <c r="V62" s="1"/>
      <c r="W62" s="1"/>
    </row>
    <row r="63" spans="5:23">
      <c r="O63" s="1" t="s">
        <v>7</v>
      </c>
      <c r="P63" s="1">
        <v>220</v>
      </c>
      <c r="Q63" s="1">
        <v>20.6</v>
      </c>
      <c r="R63" s="2">
        <v>3.33</v>
      </c>
      <c r="S63" s="1">
        <f t="shared" si="3"/>
        <v>0.1616504854368932</v>
      </c>
      <c r="T63" s="1"/>
      <c r="U63" s="1"/>
      <c r="V63" s="1"/>
      <c r="W63" s="1"/>
    </row>
    <row r="65" spans="15:23">
      <c r="O65" s="1" t="s">
        <v>15</v>
      </c>
      <c r="P65" s="1"/>
      <c r="Q65" s="1"/>
      <c r="R65" s="2"/>
      <c r="S65" s="1"/>
      <c r="T65" s="1"/>
      <c r="U65" s="1"/>
      <c r="V65" s="1" t="s">
        <v>0</v>
      </c>
      <c r="W65" s="1"/>
    </row>
    <row r="66" spans="15:23">
      <c r="O66" s="1"/>
      <c r="P66" s="1"/>
      <c r="Q66" s="1"/>
      <c r="R66" s="2"/>
      <c r="S66" s="1"/>
      <c r="T66" s="1"/>
      <c r="U66" s="1"/>
      <c r="V66" s="1" t="s">
        <v>1</v>
      </c>
      <c r="W66" s="1">
        <f>(S68+S70+S72+S74)/4/((S68+S70+S72+S74)/4+(S69+S71+S73+S75)/4)*100</f>
        <v>21.004297951519408</v>
      </c>
    </row>
    <row r="67" spans="15:23">
      <c r="O67" s="1"/>
      <c r="P67" s="1" t="s">
        <v>2</v>
      </c>
      <c r="Q67" s="1" t="s">
        <v>3</v>
      </c>
      <c r="R67" s="2" t="s">
        <v>4</v>
      </c>
      <c r="S67" s="1" t="s">
        <v>5</v>
      </c>
      <c r="T67" s="1"/>
      <c r="U67" s="1"/>
      <c r="V67" s="1"/>
      <c r="W67" s="1"/>
    </row>
    <row r="68" spans="15:23">
      <c r="O68" s="1" t="s">
        <v>6</v>
      </c>
      <c r="P68" s="1">
        <v>111</v>
      </c>
      <c r="Q68" s="1">
        <v>172.4</v>
      </c>
      <c r="R68" s="2">
        <v>7.04</v>
      </c>
      <c r="S68" s="1">
        <f t="shared" ref="S68:S75" si="4">R68/Q68</f>
        <v>4.0835266821345709E-2</v>
      </c>
      <c r="T68" s="1"/>
      <c r="U68" s="1"/>
      <c r="V68" s="1"/>
      <c r="W68" s="1"/>
    </row>
    <row r="69" spans="15:23">
      <c r="O69" s="1" t="s">
        <v>7</v>
      </c>
      <c r="P69" s="1">
        <v>110</v>
      </c>
      <c r="Q69" s="1">
        <v>233.8</v>
      </c>
      <c r="R69" s="2">
        <v>95.03</v>
      </c>
      <c r="S69" s="1">
        <f t="shared" si="4"/>
        <v>0.4064585115483319</v>
      </c>
      <c r="T69" s="1"/>
      <c r="U69" s="1"/>
      <c r="V69" s="1"/>
      <c r="W69" s="1"/>
    </row>
    <row r="70" spans="15:23">
      <c r="O70" s="1" t="s">
        <v>6</v>
      </c>
      <c r="P70" s="1">
        <v>200</v>
      </c>
      <c r="Q70" s="1">
        <v>76.900000000000006</v>
      </c>
      <c r="R70" s="2">
        <v>5.07</v>
      </c>
      <c r="S70" s="1">
        <f t="shared" si="4"/>
        <v>6.59297789336801E-2</v>
      </c>
      <c r="T70" s="1"/>
      <c r="U70" s="1"/>
      <c r="V70" s="1"/>
      <c r="W70" s="1"/>
    </row>
    <row r="71" spans="15:23">
      <c r="O71" s="1" t="s">
        <v>7</v>
      </c>
      <c r="P71" s="1">
        <v>200</v>
      </c>
      <c r="Q71" s="1">
        <v>31.9</v>
      </c>
      <c r="R71" s="2">
        <v>60.45</v>
      </c>
      <c r="S71" s="1">
        <f t="shared" si="4"/>
        <v>1.8949843260188088</v>
      </c>
      <c r="T71" s="1"/>
      <c r="U71" s="1"/>
      <c r="V71" s="1"/>
      <c r="W71" s="1"/>
    </row>
    <row r="72" spans="15:23">
      <c r="O72" s="1" t="s">
        <v>6</v>
      </c>
      <c r="P72" s="1">
        <v>220</v>
      </c>
      <c r="Q72" s="1">
        <v>41.9</v>
      </c>
      <c r="R72" s="2">
        <v>27.9</v>
      </c>
      <c r="S72" s="1">
        <f t="shared" si="4"/>
        <v>0.66587112171837703</v>
      </c>
      <c r="T72" s="1"/>
      <c r="U72" s="1"/>
      <c r="V72" s="1"/>
      <c r="W72" s="1"/>
    </row>
    <row r="73" spans="15:23">
      <c r="O73" s="1" t="s">
        <v>7</v>
      </c>
      <c r="P73" s="1">
        <v>211</v>
      </c>
      <c r="Q73" s="1">
        <v>60.9</v>
      </c>
      <c r="R73" s="2">
        <v>57.25</v>
      </c>
      <c r="S73" s="1">
        <f t="shared" si="4"/>
        <v>0.94006568144499181</v>
      </c>
      <c r="T73" s="1"/>
      <c r="U73" s="1"/>
      <c r="V73" s="1"/>
      <c r="W73" s="1"/>
    </row>
    <row r="74" spans="15:23">
      <c r="O74" s="1" t="s">
        <v>6</v>
      </c>
      <c r="P74" s="1">
        <v>311</v>
      </c>
      <c r="Q74" s="1">
        <v>48.4</v>
      </c>
      <c r="R74" s="2">
        <v>9.58</v>
      </c>
      <c r="S74" s="1">
        <f t="shared" si="4"/>
        <v>0.19793388429752068</v>
      </c>
      <c r="T74" s="1"/>
      <c r="U74" s="1"/>
      <c r="V74" s="1"/>
      <c r="W74" s="1"/>
    </row>
    <row r="75" spans="15:23">
      <c r="O75" s="1" t="s">
        <v>7</v>
      </c>
      <c r="P75" s="1">
        <v>220</v>
      </c>
      <c r="Q75" s="1">
        <v>20.6</v>
      </c>
      <c r="R75" s="2">
        <v>8.42</v>
      </c>
      <c r="S75" s="1">
        <f t="shared" si="4"/>
        <v>0.40873786407766988</v>
      </c>
      <c r="T75" s="1"/>
      <c r="U75" s="1"/>
      <c r="V75" s="1"/>
      <c r="W75" s="1"/>
    </row>
    <row r="78" spans="15:23">
      <c r="O78" s="1" t="s">
        <v>16</v>
      </c>
      <c r="P78" s="1"/>
      <c r="Q78" s="1"/>
      <c r="R78" s="2"/>
      <c r="S78" s="1"/>
      <c r="T78" s="1"/>
      <c r="U78" s="1"/>
      <c r="V78" s="1" t="s">
        <v>0</v>
      </c>
      <c r="W78" s="1"/>
    </row>
    <row r="79" spans="15:23">
      <c r="O79" s="1"/>
      <c r="P79" s="1"/>
      <c r="Q79" s="1"/>
      <c r="R79" s="2"/>
      <c r="S79" s="1"/>
      <c r="T79" s="1"/>
      <c r="U79" s="1"/>
      <c r="V79" s="1" t="s">
        <v>1</v>
      </c>
      <c r="W79" s="1">
        <f>(S81+S83+S85+S87)/4/((S81+S83+S85+S87)/4+(S82+S84+S86+S88)/4)*100</f>
        <v>14.498780066424169</v>
      </c>
    </row>
    <row r="80" spans="15:23">
      <c r="O80" s="1"/>
      <c r="P80" s="1" t="s">
        <v>2</v>
      </c>
      <c r="Q80" s="1" t="s">
        <v>3</v>
      </c>
      <c r="R80" s="2" t="s">
        <v>4</v>
      </c>
      <c r="S80" s="1" t="s">
        <v>5</v>
      </c>
      <c r="T80" s="1"/>
      <c r="U80" s="1"/>
      <c r="V80" s="1"/>
      <c r="W80" s="1"/>
    </row>
    <row r="81" spans="15:23">
      <c r="O81" s="1" t="s">
        <v>6</v>
      </c>
      <c r="P81" s="1">
        <v>111</v>
      </c>
      <c r="Q81" s="1">
        <v>172.4</v>
      </c>
      <c r="R81" s="2">
        <v>10.039999999999999</v>
      </c>
      <c r="S81" s="1">
        <f t="shared" ref="S81:S88" si="5">R81/Q81</f>
        <v>5.8236658932714611E-2</v>
      </c>
      <c r="T81" s="1"/>
      <c r="U81" s="1"/>
      <c r="V81" s="1"/>
      <c r="W81" s="1"/>
    </row>
    <row r="82" spans="15:23">
      <c r="O82" s="1" t="s">
        <v>7</v>
      </c>
      <c r="P82" s="1">
        <v>110</v>
      </c>
      <c r="Q82" s="1">
        <v>233.8</v>
      </c>
      <c r="R82" s="2">
        <v>80.680000000000007</v>
      </c>
      <c r="S82" s="1">
        <f t="shared" si="5"/>
        <v>0.34508126603934991</v>
      </c>
      <c r="T82" s="1"/>
      <c r="U82" s="1"/>
      <c r="V82" s="1"/>
      <c r="W82" s="1"/>
    </row>
    <row r="83" spans="15:23">
      <c r="O83" s="1" t="s">
        <v>6</v>
      </c>
      <c r="P83" s="1">
        <v>200</v>
      </c>
      <c r="Q83" s="1">
        <v>76.900000000000006</v>
      </c>
      <c r="R83" s="2">
        <v>3.39</v>
      </c>
      <c r="S83" s="1">
        <f t="shared" si="5"/>
        <v>4.4083224967490245E-2</v>
      </c>
      <c r="T83" s="1"/>
      <c r="U83" s="1"/>
      <c r="V83" s="1"/>
      <c r="W83" s="1"/>
    </row>
    <row r="84" spans="15:23">
      <c r="O84" s="1" t="s">
        <v>7</v>
      </c>
      <c r="P84" s="1">
        <v>200</v>
      </c>
      <c r="Q84" s="1">
        <v>31.9</v>
      </c>
      <c r="R84" s="2">
        <v>84.17</v>
      </c>
      <c r="S84" s="1">
        <f t="shared" si="5"/>
        <v>2.6385579937304078</v>
      </c>
      <c r="T84" s="1"/>
      <c r="U84" s="1"/>
      <c r="V84" s="1"/>
      <c r="W84" s="1"/>
    </row>
    <row r="85" spans="15:23">
      <c r="O85" s="1" t="s">
        <v>6</v>
      </c>
      <c r="P85" s="1">
        <v>220</v>
      </c>
      <c r="Q85" s="1">
        <v>41.9</v>
      </c>
      <c r="R85" s="2">
        <v>22.56</v>
      </c>
      <c r="S85" s="1">
        <f t="shared" si="5"/>
        <v>0.53842482100238664</v>
      </c>
      <c r="T85" s="1"/>
      <c r="U85" s="1"/>
      <c r="V85" s="1"/>
      <c r="W85" s="1"/>
    </row>
    <row r="86" spans="15:23">
      <c r="O86" s="1" t="s">
        <v>7</v>
      </c>
      <c r="P86" s="1">
        <v>211</v>
      </c>
      <c r="Q86" s="1">
        <v>60.9</v>
      </c>
      <c r="R86" s="2">
        <v>57.14</v>
      </c>
      <c r="S86" s="1">
        <f t="shared" si="5"/>
        <v>0.93825944170771758</v>
      </c>
      <c r="T86" s="1"/>
      <c r="U86" s="1"/>
      <c r="V86" s="1"/>
      <c r="W86" s="1"/>
    </row>
    <row r="87" spans="15:23">
      <c r="O87" s="1" t="s">
        <v>6</v>
      </c>
      <c r="P87" s="1">
        <v>311</v>
      </c>
      <c r="Q87" s="1">
        <v>48.4</v>
      </c>
      <c r="R87" s="2">
        <v>3.81</v>
      </c>
      <c r="S87" s="1">
        <f t="shared" si="5"/>
        <v>7.871900826446282E-2</v>
      </c>
      <c r="T87" s="1"/>
      <c r="U87" s="1"/>
      <c r="V87" s="1"/>
      <c r="W87" s="1"/>
    </row>
    <row r="88" spans="15:23">
      <c r="O88" s="1" t="s">
        <v>7</v>
      </c>
      <c r="P88" s="1">
        <v>220</v>
      </c>
      <c r="Q88" s="1">
        <v>20.6</v>
      </c>
      <c r="R88" s="2">
        <v>6.61</v>
      </c>
      <c r="S88" s="1">
        <f t="shared" si="5"/>
        <v>0.32087378640776698</v>
      </c>
      <c r="T88" s="1"/>
      <c r="U88" s="1"/>
      <c r="V88" s="1"/>
      <c r="W88" s="1"/>
    </row>
    <row r="92" spans="15:23">
      <c r="O92" s="1" t="s">
        <v>17</v>
      </c>
      <c r="P92" s="1"/>
      <c r="Q92" s="1"/>
      <c r="R92" s="2"/>
      <c r="S92" s="1"/>
      <c r="T92" s="1"/>
      <c r="U92" s="1"/>
      <c r="V92" s="1" t="s">
        <v>0</v>
      </c>
      <c r="W92" s="1"/>
    </row>
    <row r="93" spans="15:23">
      <c r="O93" s="1"/>
      <c r="P93" s="1"/>
      <c r="Q93" s="1"/>
      <c r="R93" s="2"/>
      <c r="S93" s="1"/>
      <c r="T93" s="1"/>
      <c r="U93" s="1"/>
      <c r="V93" s="1" t="s">
        <v>1</v>
      </c>
      <c r="W93" s="1">
        <f>(S95+S97+S99+S101)/4/((S95+S97+S99+S101)/4+(S96+S98+S100+S102)/4)*100</f>
        <v>12.657522425457971</v>
      </c>
    </row>
    <row r="94" spans="15:23">
      <c r="O94" s="1"/>
      <c r="P94" s="1" t="s">
        <v>2</v>
      </c>
      <c r="Q94" s="1" t="s">
        <v>3</v>
      </c>
      <c r="R94" s="2" t="s">
        <v>4</v>
      </c>
      <c r="S94" s="1" t="s">
        <v>5</v>
      </c>
      <c r="T94" s="1"/>
      <c r="U94" s="1"/>
      <c r="V94" s="1"/>
      <c r="W94" s="1"/>
    </row>
    <row r="95" spans="15:23">
      <c r="O95" s="1" t="s">
        <v>6</v>
      </c>
      <c r="P95" s="1">
        <v>111</v>
      </c>
      <c r="Q95" s="1">
        <v>172.4</v>
      </c>
      <c r="R95" s="2">
        <v>3.02</v>
      </c>
      <c r="S95" s="1">
        <f t="shared" ref="S95:S102" si="6">R95/Q95</f>
        <v>1.751740139211137E-2</v>
      </c>
      <c r="T95" s="1"/>
      <c r="U95" s="1"/>
      <c r="V95" s="1"/>
      <c r="W95" s="1"/>
    </row>
    <row r="96" spans="15:23">
      <c r="O96" s="1" t="s">
        <v>7</v>
      </c>
      <c r="P96" s="1">
        <v>110</v>
      </c>
      <c r="Q96" s="1">
        <v>233.8</v>
      </c>
      <c r="R96" s="2">
        <v>79.84</v>
      </c>
      <c r="S96" s="1">
        <f t="shared" si="6"/>
        <v>0.34148845166809239</v>
      </c>
      <c r="T96" s="1"/>
      <c r="U96" s="1"/>
      <c r="V96" s="1"/>
      <c r="W96" s="1"/>
    </row>
    <row r="97" spans="15:23">
      <c r="O97" s="1" t="s">
        <v>6</v>
      </c>
      <c r="P97" s="1">
        <v>200</v>
      </c>
      <c r="Q97" s="1">
        <v>76.900000000000006</v>
      </c>
      <c r="R97" s="2">
        <v>3.02</v>
      </c>
      <c r="S97" s="1">
        <f t="shared" si="6"/>
        <v>3.9271781534460336E-2</v>
      </c>
      <c r="T97" s="1"/>
      <c r="U97" s="1"/>
      <c r="V97" s="1"/>
      <c r="W97" s="1"/>
    </row>
    <row r="98" spans="15:23">
      <c r="O98" s="1" t="s">
        <v>7</v>
      </c>
      <c r="P98" s="1">
        <v>200</v>
      </c>
      <c r="Q98" s="1">
        <v>31.9</v>
      </c>
      <c r="R98" s="2">
        <v>95.45</v>
      </c>
      <c r="S98" s="1">
        <f t="shared" si="6"/>
        <v>2.992163009404389</v>
      </c>
      <c r="T98" s="1"/>
      <c r="U98" s="1"/>
      <c r="V98" s="1"/>
      <c r="W98" s="1"/>
    </row>
    <row r="99" spans="15:23">
      <c r="O99" s="1" t="s">
        <v>6</v>
      </c>
      <c r="P99" s="1">
        <v>220</v>
      </c>
      <c r="Q99" s="1">
        <v>41.9</v>
      </c>
      <c r="R99" s="2">
        <v>22.34</v>
      </c>
      <c r="S99" s="1">
        <f t="shared" si="6"/>
        <v>0.53317422434367545</v>
      </c>
      <c r="T99" s="1"/>
      <c r="U99" s="1"/>
      <c r="V99" s="1"/>
      <c r="W99" s="1"/>
    </row>
    <row r="100" spans="15:23">
      <c r="O100" s="1" t="s">
        <v>7</v>
      </c>
      <c r="P100" s="1">
        <v>211</v>
      </c>
      <c r="Q100" s="1">
        <v>60.9</v>
      </c>
      <c r="R100" s="2">
        <v>55.34</v>
      </c>
      <c r="S100" s="1">
        <f t="shared" si="6"/>
        <v>0.9087027914614122</v>
      </c>
      <c r="T100" s="1"/>
      <c r="U100" s="1"/>
      <c r="V100" s="1"/>
      <c r="W100" s="1"/>
    </row>
    <row r="101" spans="15:23">
      <c r="O101" s="1" t="s">
        <v>6</v>
      </c>
      <c r="P101" s="1">
        <v>311</v>
      </c>
      <c r="Q101" s="1">
        <v>48.4</v>
      </c>
      <c r="R101" s="2">
        <v>3.97</v>
      </c>
      <c r="S101" s="1">
        <f t="shared" si="6"/>
        <v>8.2024793388429759E-2</v>
      </c>
      <c r="T101" s="1"/>
      <c r="U101" s="1"/>
      <c r="V101" s="1"/>
      <c r="W101" s="1"/>
    </row>
    <row r="102" spans="15:23">
      <c r="O102" s="1" t="s">
        <v>7</v>
      </c>
      <c r="P102" s="1">
        <v>220</v>
      </c>
      <c r="Q102" s="1">
        <v>20.6</v>
      </c>
      <c r="R102" s="2">
        <v>8.1300000000000008</v>
      </c>
      <c r="S102" s="1">
        <f t="shared" si="6"/>
        <v>0.39466019417475728</v>
      </c>
      <c r="T102" s="1"/>
      <c r="U102" s="1"/>
      <c r="V102" s="1"/>
      <c r="W102" s="1"/>
    </row>
    <row r="103" spans="15:23">
      <c r="O103" s="1"/>
      <c r="P103" s="1"/>
      <c r="Q103" s="1"/>
      <c r="R103" s="1"/>
      <c r="S103" s="1"/>
      <c r="T103" s="1"/>
      <c r="U103" s="1"/>
      <c r="V103" s="1"/>
      <c r="W103" s="1"/>
    </row>
    <row r="104" spans="15:23">
      <c r="O104" s="1"/>
      <c r="P104" s="1"/>
      <c r="Q104" s="1"/>
      <c r="R104" s="1"/>
      <c r="S104" s="1"/>
      <c r="T104" s="1"/>
      <c r="U104" s="1"/>
      <c r="V104" s="1"/>
      <c r="W104" s="1"/>
    </row>
    <row r="105" spans="15:23">
      <c r="O105" s="1"/>
      <c r="P105" s="1"/>
      <c r="Q105" s="1"/>
      <c r="R105" s="1"/>
      <c r="S105" s="1"/>
      <c r="T105" s="1"/>
      <c r="U105" s="1"/>
      <c r="V105" s="1"/>
      <c r="W105" s="1"/>
    </row>
    <row r="106" spans="15:23">
      <c r="O106" s="1"/>
      <c r="P106" s="1"/>
      <c r="Q106" s="1"/>
      <c r="R106" s="1"/>
      <c r="S106" s="1"/>
      <c r="T106" s="1"/>
      <c r="U106" s="1"/>
      <c r="V106" s="1"/>
      <c r="W106" s="1"/>
    </row>
    <row r="110" spans="15:23">
      <c r="O110" t="s">
        <v>22</v>
      </c>
      <c r="Q110" s="1"/>
      <c r="R110" s="2"/>
      <c r="S110" s="1"/>
      <c r="T110" s="1"/>
      <c r="U110" s="1"/>
      <c r="V110" s="1" t="s">
        <v>0</v>
      </c>
      <c r="W110" s="1"/>
    </row>
    <row r="111" spans="15:23">
      <c r="O111" s="1"/>
      <c r="P111" s="1"/>
      <c r="Q111" s="1"/>
      <c r="R111" s="2"/>
      <c r="S111" s="1"/>
      <c r="T111" s="1"/>
      <c r="U111" s="1"/>
      <c r="V111" s="1" t="s">
        <v>1</v>
      </c>
      <c r="W111" s="1">
        <f>(S113+S115+S117+S119)/4/((S113+S115+S117+S119)/4+(S114+S116+S118+S120)/4)*100</f>
        <v>26.702323426541628</v>
      </c>
    </row>
    <row r="112" spans="15:23">
      <c r="O112" s="1"/>
      <c r="P112" s="1" t="s">
        <v>2</v>
      </c>
      <c r="Q112" s="1" t="s">
        <v>3</v>
      </c>
      <c r="R112" s="2" t="s">
        <v>4</v>
      </c>
      <c r="S112" s="1" t="s">
        <v>5</v>
      </c>
      <c r="T112" s="1"/>
      <c r="U112" s="1"/>
      <c r="V112" s="1"/>
      <c r="W112" s="1"/>
    </row>
    <row r="113" spans="15:23">
      <c r="O113" s="1" t="s">
        <v>6</v>
      </c>
      <c r="P113" s="1">
        <v>111</v>
      </c>
      <c r="Q113" s="1">
        <v>172.4</v>
      </c>
      <c r="R113" s="2">
        <v>16.86</v>
      </c>
      <c r="S113" s="1">
        <f t="shared" ref="S113:S120" si="7">R113/Q113</f>
        <v>9.7795823665893261E-2</v>
      </c>
      <c r="T113" s="1"/>
      <c r="U113" s="1"/>
      <c r="V113" s="1"/>
      <c r="W113" s="1"/>
    </row>
    <row r="114" spans="15:23">
      <c r="O114" s="1" t="s">
        <v>7</v>
      </c>
      <c r="P114" s="1">
        <v>110</v>
      </c>
      <c r="Q114" s="1">
        <v>233.8</v>
      </c>
      <c r="R114" s="2">
        <v>141.28</v>
      </c>
      <c r="S114" s="1">
        <f t="shared" si="7"/>
        <v>0.60427715996578268</v>
      </c>
      <c r="T114" s="1"/>
      <c r="U114" s="1"/>
      <c r="V114" s="1"/>
      <c r="W114" s="1"/>
    </row>
    <row r="115" spans="15:23">
      <c r="O115" s="1" t="s">
        <v>6</v>
      </c>
      <c r="P115" s="1">
        <v>200</v>
      </c>
      <c r="Q115" s="1">
        <v>76.900000000000006</v>
      </c>
      <c r="R115" s="2">
        <v>13.09</v>
      </c>
      <c r="S115" s="1">
        <f t="shared" si="7"/>
        <v>0.17022106631989595</v>
      </c>
      <c r="T115" s="1"/>
      <c r="U115" s="1"/>
      <c r="V115" s="1"/>
      <c r="W115" s="1"/>
    </row>
    <row r="116" spans="15:23">
      <c r="O116" s="1" t="s">
        <v>7</v>
      </c>
      <c r="P116" s="1">
        <v>200</v>
      </c>
      <c r="Q116" s="1">
        <v>31.9</v>
      </c>
      <c r="R116" s="2">
        <v>76.52</v>
      </c>
      <c r="S116" s="1">
        <f t="shared" si="7"/>
        <v>2.3987460815047021</v>
      </c>
      <c r="T116" s="1"/>
      <c r="U116" s="1"/>
      <c r="V116" s="1"/>
      <c r="W116" s="1"/>
    </row>
    <row r="117" spans="15:23">
      <c r="O117" s="1" t="s">
        <v>6</v>
      </c>
      <c r="P117" s="1">
        <v>220</v>
      </c>
      <c r="Q117" s="1">
        <v>41.9</v>
      </c>
      <c r="R117" s="2">
        <v>54.14</v>
      </c>
      <c r="S117" s="1">
        <f t="shared" si="7"/>
        <v>1.2921241050119332</v>
      </c>
      <c r="T117" s="1"/>
      <c r="U117" s="1"/>
      <c r="V117" s="1"/>
      <c r="W117" s="1"/>
    </row>
    <row r="118" spans="15:23">
      <c r="O118" s="1" t="s">
        <v>7</v>
      </c>
      <c r="P118" s="1">
        <v>211</v>
      </c>
      <c r="Q118" s="1">
        <v>60.9</v>
      </c>
      <c r="R118" s="2">
        <v>97.86</v>
      </c>
      <c r="S118" s="1">
        <f t="shared" si="7"/>
        <v>1.606896551724138</v>
      </c>
      <c r="T118" s="1"/>
      <c r="U118" s="1"/>
      <c r="V118" s="1"/>
      <c r="W118" s="1"/>
    </row>
    <row r="119" spans="15:23">
      <c r="O119" s="1" t="s">
        <v>6</v>
      </c>
      <c r="P119" s="1">
        <v>311</v>
      </c>
      <c r="Q119" s="1">
        <v>48.4</v>
      </c>
      <c r="R119" s="2">
        <v>20.100000000000001</v>
      </c>
      <c r="S119" s="1">
        <f t="shared" si="7"/>
        <v>0.41528925619834717</v>
      </c>
      <c r="T119" s="1"/>
      <c r="U119" s="1"/>
      <c r="V119" s="1"/>
      <c r="W119" s="1"/>
    </row>
    <row r="120" spans="15:23">
      <c r="O120" s="1" t="s">
        <v>7</v>
      </c>
      <c r="P120" s="1">
        <v>220</v>
      </c>
      <c r="Q120" s="1">
        <v>20.6</v>
      </c>
      <c r="R120" s="2">
        <v>16.739999999999998</v>
      </c>
      <c r="S120" s="1">
        <f t="shared" si="7"/>
        <v>0.81262135922330081</v>
      </c>
      <c r="T120" s="1"/>
      <c r="U120" s="1"/>
      <c r="V120" s="1"/>
      <c r="W120" s="1"/>
    </row>
    <row r="123" spans="15:23">
      <c r="O123" s="1" t="s">
        <v>23</v>
      </c>
      <c r="P123" s="1"/>
      <c r="Q123" s="1"/>
      <c r="R123" s="2"/>
      <c r="S123" s="1"/>
      <c r="T123" s="1"/>
      <c r="U123" s="1"/>
      <c r="V123" s="1" t="s">
        <v>0</v>
      </c>
      <c r="W123" s="1"/>
    </row>
    <row r="124" spans="15:23">
      <c r="O124" s="1"/>
      <c r="P124" s="1"/>
      <c r="Q124" s="1"/>
      <c r="R124" s="2"/>
      <c r="S124" s="1"/>
      <c r="T124" s="1"/>
      <c r="U124" s="1"/>
      <c r="V124" s="1" t="s">
        <v>1</v>
      </c>
      <c r="W124" s="1">
        <f>(S126+S128+S130+S132)/4/((S126+S128+S130+S132)/4+(S127+S129+S131+S133)/4)*100</f>
        <v>22.614535984815308</v>
      </c>
    </row>
    <row r="125" spans="15:23">
      <c r="O125" s="1"/>
      <c r="P125" s="1" t="s">
        <v>2</v>
      </c>
      <c r="Q125" s="1" t="s">
        <v>3</v>
      </c>
      <c r="R125" s="2" t="s">
        <v>4</v>
      </c>
      <c r="S125" s="1" t="s">
        <v>5</v>
      </c>
      <c r="T125" s="1"/>
      <c r="U125" s="1"/>
      <c r="V125" s="1"/>
      <c r="W125" s="1"/>
    </row>
    <row r="126" spans="15:23">
      <c r="O126" s="1" t="s">
        <v>6</v>
      </c>
      <c r="P126" s="1">
        <v>111</v>
      </c>
      <c r="Q126" s="1">
        <v>172.4</v>
      </c>
      <c r="R126" s="2">
        <v>10.210000000000001</v>
      </c>
      <c r="S126" s="1">
        <f t="shared" ref="S126:S133" si="8">R126/Q126</f>
        <v>5.9222737819025525E-2</v>
      </c>
      <c r="T126" s="1"/>
      <c r="U126" s="1"/>
      <c r="V126" s="1"/>
      <c r="W126" s="1"/>
    </row>
    <row r="127" spans="15:23">
      <c r="O127" s="1" t="s">
        <v>7</v>
      </c>
      <c r="P127" s="1">
        <v>110</v>
      </c>
      <c r="Q127" s="1">
        <v>233.8</v>
      </c>
      <c r="R127" s="2">
        <v>147.22999999999999</v>
      </c>
      <c r="S127" s="1">
        <f t="shared" si="8"/>
        <v>0.62972626176218982</v>
      </c>
      <c r="T127" s="1"/>
      <c r="U127" s="1"/>
      <c r="V127" s="1"/>
      <c r="W127" s="1"/>
    </row>
    <row r="128" spans="15:23">
      <c r="O128" s="1" t="s">
        <v>6</v>
      </c>
      <c r="P128" s="1">
        <v>200</v>
      </c>
      <c r="Q128" s="1">
        <v>76.900000000000006</v>
      </c>
      <c r="R128" s="2">
        <v>7.23</v>
      </c>
      <c r="S128" s="1">
        <f t="shared" si="8"/>
        <v>9.4018205461638485E-2</v>
      </c>
      <c r="T128" s="1"/>
      <c r="U128" s="1"/>
      <c r="V128" s="1"/>
      <c r="W128" s="1"/>
    </row>
    <row r="129" spans="15:23">
      <c r="O129" s="1" t="s">
        <v>7</v>
      </c>
      <c r="P129" s="1">
        <v>200</v>
      </c>
      <c r="Q129" s="1">
        <v>31.9</v>
      </c>
      <c r="R129" s="2">
        <v>53.59</v>
      </c>
      <c r="S129" s="1">
        <f t="shared" si="8"/>
        <v>1.6799373040752352</v>
      </c>
      <c r="T129" s="1"/>
      <c r="U129" s="1"/>
      <c r="V129" s="1"/>
      <c r="W129" s="1"/>
    </row>
    <row r="130" spans="15:23">
      <c r="O130" s="1" t="s">
        <v>6</v>
      </c>
      <c r="P130" s="1">
        <v>220</v>
      </c>
      <c r="Q130" s="1">
        <v>41.9</v>
      </c>
      <c r="R130" s="2">
        <v>34.119999999999997</v>
      </c>
      <c r="S130" s="1">
        <f t="shared" si="8"/>
        <v>0.81431980906921242</v>
      </c>
      <c r="T130" s="1"/>
      <c r="U130" s="1"/>
      <c r="V130" s="1"/>
      <c r="W130" s="1"/>
    </row>
    <row r="131" spans="15:23">
      <c r="O131" s="1" t="s">
        <v>7</v>
      </c>
      <c r="P131" s="1">
        <v>211</v>
      </c>
      <c r="Q131" s="1">
        <v>60.9</v>
      </c>
      <c r="R131" s="2">
        <v>71.790000000000006</v>
      </c>
      <c r="S131" s="1">
        <f t="shared" si="8"/>
        <v>1.178817733990148</v>
      </c>
      <c r="T131" s="1"/>
      <c r="U131" s="1"/>
      <c r="V131" s="1"/>
      <c r="W131" s="1"/>
    </row>
    <row r="132" spans="15:23">
      <c r="O132" s="1" t="s">
        <v>6</v>
      </c>
      <c r="P132" s="1">
        <v>311</v>
      </c>
      <c r="Q132" s="1">
        <v>48.4</v>
      </c>
      <c r="R132" s="2">
        <v>11.65</v>
      </c>
      <c r="S132" s="1">
        <f t="shared" si="8"/>
        <v>0.24070247933884298</v>
      </c>
      <c r="T132" s="1"/>
      <c r="U132" s="1"/>
      <c r="V132" s="1"/>
      <c r="W132" s="1"/>
    </row>
    <row r="133" spans="15:23">
      <c r="O133" s="1" t="s">
        <v>7</v>
      </c>
      <c r="P133" s="1">
        <v>220</v>
      </c>
      <c r="Q133" s="1">
        <v>20.6</v>
      </c>
      <c r="R133" s="2">
        <v>13.31</v>
      </c>
      <c r="S133" s="1">
        <f t="shared" si="8"/>
        <v>0.64611650485436889</v>
      </c>
      <c r="T133" s="1"/>
      <c r="U133" s="1"/>
      <c r="V133" s="1"/>
      <c r="W133" s="1"/>
    </row>
    <row r="136" spans="15:23">
      <c r="O136" s="1" t="s">
        <v>13</v>
      </c>
      <c r="P136" s="1"/>
      <c r="Q136" s="1"/>
      <c r="R136" s="2"/>
      <c r="S136" s="1"/>
      <c r="T136" s="1"/>
      <c r="U136" s="1"/>
      <c r="V136" s="1" t="s">
        <v>0</v>
      </c>
      <c r="W136" s="1"/>
    </row>
    <row r="137" spans="15:23">
      <c r="O137" s="1"/>
      <c r="P137" s="1"/>
      <c r="Q137" s="1"/>
      <c r="R137" s="2"/>
      <c r="S137" s="1"/>
      <c r="T137" s="1"/>
      <c r="U137" s="1"/>
      <c r="V137" s="1" t="s">
        <v>1</v>
      </c>
      <c r="W137" s="1">
        <f>(S139+S141+S143+S145)/4/((S139+S141+S143+S145)/4+(S140+S142+S144+S146)/4)*100</f>
        <v>29.79837395877253</v>
      </c>
    </row>
    <row r="138" spans="15:23">
      <c r="O138" s="1"/>
      <c r="P138" s="1" t="s">
        <v>2</v>
      </c>
      <c r="Q138" s="1" t="s">
        <v>3</v>
      </c>
      <c r="R138" s="2" t="s">
        <v>4</v>
      </c>
      <c r="S138" s="1" t="s">
        <v>5</v>
      </c>
      <c r="T138" s="1"/>
      <c r="U138" s="1"/>
      <c r="V138" s="1"/>
      <c r="W138" s="1"/>
    </row>
    <row r="139" spans="15:23">
      <c r="O139" s="1" t="s">
        <v>6</v>
      </c>
      <c r="P139" s="1">
        <v>111</v>
      </c>
      <c r="Q139" s="1">
        <v>172.4</v>
      </c>
      <c r="R139" s="2">
        <v>0.86</v>
      </c>
      <c r="S139" s="1">
        <f t="shared" ref="S139:S146" si="9">R139/Q139</f>
        <v>4.9883990719257537E-3</v>
      </c>
      <c r="T139" s="1"/>
      <c r="U139" s="1"/>
      <c r="V139" s="1"/>
      <c r="W139" s="1"/>
    </row>
    <row r="140" spans="15:23">
      <c r="O140" s="1" t="s">
        <v>7</v>
      </c>
      <c r="P140" s="1">
        <v>110</v>
      </c>
      <c r="Q140" s="1">
        <v>233.8</v>
      </c>
      <c r="R140" s="2">
        <v>13.12</v>
      </c>
      <c r="S140" s="1">
        <f t="shared" si="9"/>
        <v>5.6116338751069285E-2</v>
      </c>
      <c r="T140" s="1"/>
      <c r="U140" s="1"/>
      <c r="V140" s="1"/>
      <c r="W140" s="1"/>
    </row>
    <row r="141" spans="15:23">
      <c r="O141" s="1" t="s">
        <v>6</v>
      </c>
      <c r="P141" s="1">
        <v>200</v>
      </c>
      <c r="Q141" s="1">
        <v>76.900000000000006</v>
      </c>
      <c r="R141" s="2">
        <v>1.57</v>
      </c>
      <c r="S141" s="1">
        <f t="shared" si="9"/>
        <v>2.0416124837451234E-2</v>
      </c>
      <c r="T141" s="1"/>
      <c r="U141" s="1"/>
      <c r="V141" s="1"/>
      <c r="W141" s="1"/>
    </row>
    <row r="142" spans="15:23">
      <c r="O142" s="1" t="s">
        <v>7</v>
      </c>
      <c r="P142" s="1">
        <v>200</v>
      </c>
      <c r="Q142" s="1">
        <v>31.9</v>
      </c>
      <c r="R142" s="2">
        <v>25.12</v>
      </c>
      <c r="S142" s="1">
        <f t="shared" si="9"/>
        <v>0.78746081504702203</v>
      </c>
      <c r="T142" s="1"/>
      <c r="U142" s="1"/>
      <c r="V142" s="1"/>
      <c r="W142" s="1"/>
    </row>
    <row r="143" spans="15:23">
      <c r="O143" s="1" t="s">
        <v>6</v>
      </c>
      <c r="P143" s="1">
        <v>220</v>
      </c>
      <c r="Q143" s="1">
        <v>41.9</v>
      </c>
      <c r="R143" s="2">
        <v>22.31</v>
      </c>
      <c r="S143" s="1">
        <f t="shared" si="9"/>
        <v>0.53245823389021474</v>
      </c>
      <c r="T143" s="1"/>
      <c r="U143" s="1"/>
      <c r="V143" s="1"/>
      <c r="W143" s="1"/>
    </row>
    <row r="144" spans="15:23">
      <c r="O144" s="1" t="s">
        <v>7</v>
      </c>
      <c r="P144" s="1">
        <v>211</v>
      </c>
      <c r="Q144" s="1">
        <v>60.9</v>
      </c>
      <c r="R144" s="2">
        <v>42.44</v>
      </c>
      <c r="S144" s="1">
        <f t="shared" si="9"/>
        <v>0.69688013136288995</v>
      </c>
      <c r="T144" s="1"/>
      <c r="U144" s="1"/>
      <c r="V144" s="1"/>
      <c r="W144" s="1"/>
    </row>
    <row r="145" spans="15:23">
      <c r="O145" s="1" t="s">
        <v>6</v>
      </c>
      <c r="P145" s="1">
        <v>311</v>
      </c>
      <c r="Q145" s="1">
        <v>48.4</v>
      </c>
      <c r="R145" s="2">
        <v>10.92</v>
      </c>
      <c r="S145" s="1">
        <f t="shared" si="9"/>
        <v>0.22561983471074382</v>
      </c>
      <c r="T145" s="1"/>
      <c r="U145" s="1"/>
      <c r="V145" s="1"/>
      <c r="W145" s="1"/>
    </row>
    <row r="146" spans="15:23">
      <c r="O146" s="1" t="s">
        <v>7</v>
      </c>
      <c r="P146" s="1">
        <v>220</v>
      </c>
      <c r="Q146" s="1">
        <v>20.6</v>
      </c>
      <c r="R146" s="2">
        <v>6.29</v>
      </c>
      <c r="S146" s="1">
        <f t="shared" si="9"/>
        <v>0.30533980582524267</v>
      </c>
      <c r="T146" s="1"/>
      <c r="U146" s="1"/>
      <c r="V146" s="1"/>
      <c r="W146" s="1"/>
    </row>
    <row r="149" spans="15:23">
      <c r="O149" s="1" t="s">
        <v>18</v>
      </c>
      <c r="P149" s="1"/>
      <c r="Q149" s="1"/>
      <c r="R149" s="2"/>
      <c r="S149" s="1"/>
      <c r="T149" s="1"/>
      <c r="U149" s="1"/>
      <c r="V149" s="1" t="s">
        <v>0</v>
      </c>
      <c r="W149" s="1"/>
    </row>
    <row r="150" spans="15:23">
      <c r="O150" s="1"/>
      <c r="P150" s="1"/>
      <c r="Q150" s="1"/>
      <c r="R150" s="2"/>
      <c r="S150" s="1"/>
      <c r="T150" s="1"/>
      <c r="U150" s="1"/>
      <c r="V150" s="1" t="s">
        <v>1</v>
      </c>
      <c r="W150" s="1">
        <f>(S152+S154+S156+S158)/4/((S152+S154+S156+S158)/4+(S153+S155+S157+S159)/4)*100</f>
        <v>29.121670180420811</v>
      </c>
    </row>
    <row r="151" spans="15:23">
      <c r="O151" s="1"/>
      <c r="P151" s="1" t="s">
        <v>2</v>
      </c>
      <c r="Q151" s="1" t="s">
        <v>3</v>
      </c>
      <c r="R151" s="2" t="s">
        <v>4</v>
      </c>
      <c r="S151" s="1" t="s">
        <v>5</v>
      </c>
      <c r="T151" s="1"/>
      <c r="U151" s="1"/>
      <c r="V151" s="1"/>
      <c r="W151" s="1"/>
    </row>
    <row r="152" spans="15:23">
      <c r="O152" s="1" t="s">
        <v>6</v>
      </c>
      <c r="P152" s="1">
        <v>111</v>
      </c>
      <c r="Q152" s="1">
        <v>172.4</v>
      </c>
      <c r="R152" s="2">
        <v>1.21</v>
      </c>
      <c r="S152" s="1">
        <f t="shared" ref="S152:S159" si="10">R152/Q152</f>
        <v>7.018561484918793E-3</v>
      </c>
      <c r="T152" s="1"/>
      <c r="U152" s="1"/>
      <c r="V152" s="1"/>
      <c r="W152" s="1"/>
    </row>
    <row r="153" spans="15:23">
      <c r="O153" s="1" t="s">
        <v>7</v>
      </c>
      <c r="P153" s="1">
        <v>110</v>
      </c>
      <c r="Q153" s="1">
        <v>233.8</v>
      </c>
      <c r="R153" s="2">
        <v>12.26</v>
      </c>
      <c r="S153" s="1">
        <f t="shared" si="10"/>
        <v>5.2437981180496147E-2</v>
      </c>
      <c r="T153" s="1"/>
      <c r="U153" s="1"/>
      <c r="V153" s="1"/>
      <c r="W153" s="1"/>
    </row>
    <row r="154" spans="15:23">
      <c r="O154" s="1" t="s">
        <v>6</v>
      </c>
      <c r="P154" s="1">
        <v>200</v>
      </c>
      <c r="Q154" s="1">
        <v>76.900000000000006</v>
      </c>
      <c r="R154" s="2">
        <v>1.46</v>
      </c>
      <c r="S154" s="1">
        <f t="shared" si="10"/>
        <v>1.8985695708712613E-2</v>
      </c>
      <c r="T154" s="1"/>
      <c r="U154" s="1"/>
      <c r="V154" s="1"/>
      <c r="W154" s="1"/>
    </row>
    <row r="155" spans="15:23">
      <c r="O155" s="1" t="s">
        <v>7</v>
      </c>
      <c r="P155" s="1">
        <v>200</v>
      </c>
      <c r="Q155" s="1">
        <v>31.9</v>
      </c>
      <c r="R155" s="2">
        <v>22.61</v>
      </c>
      <c r="S155" s="1">
        <f t="shared" si="10"/>
        <v>0.70877742946708466</v>
      </c>
      <c r="T155" s="1"/>
      <c r="U155" s="1"/>
      <c r="V155" s="1"/>
      <c r="W155" s="1"/>
    </row>
    <row r="156" spans="15:23">
      <c r="O156" s="1" t="s">
        <v>6</v>
      </c>
      <c r="P156" s="1">
        <v>220</v>
      </c>
      <c r="Q156" s="1">
        <v>41.9</v>
      </c>
      <c r="R156" s="2">
        <v>18.96</v>
      </c>
      <c r="S156" s="1">
        <f t="shared" si="10"/>
        <v>0.45250596658711223</v>
      </c>
      <c r="T156" s="1"/>
      <c r="U156" s="1"/>
      <c r="V156" s="1"/>
      <c r="W156" s="1"/>
    </row>
    <row r="157" spans="15:23">
      <c r="O157" s="1" t="s">
        <v>7</v>
      </c>
      <c r="P157" s="1">
        <v>211</v>
      </c>
      <c r="Q157" s="1">
        <v>60.9</v>
      </c>
      <c r="R157" s="2">
        <v>38.82</v>
      </c>
      <c r="S157" s="1">
        <f t="shared" si="10"/>
        <v>0.63743842364532022</v>
      </c>
      <c r="T157" s="1"/>
      <c r="U157" s="1"/>
      <c r="V157" s="1"/>
      <c r="W157" s="1"/>
    </row>
    <row r="158" spans="15:23">
      <c r="O158" s="1" t="s">
        <v>6</v>
      </c>
      <c r="P158" s="1">
        <v>311</v>
      </c>
      <c r="Q158" s="1">
        <v>48.4</v>
      </c>
      <c r="R158" s="2">
        <v>8.3800000000000008</v>
      </c>
      <c r="S158" s="1">
        <f t="shared" si="10"/>
        <v>0.17314049586776861</v>
      </c>
      <c r="T158" s="1"/>
      <c r="U158" s="1"/>
      <c r="V158" s="1"/>
      <c r="W158" s="1"/>
    </row>
    <row r="159" spans="15:23">
      <c r="O159" s="1" t="s">
        <v>7</v>
      </c>
      <c r="P159" s="1">
        <v>220</v>
      </c>
      <c r="Q159" s="1">
        <v>20.6</v>
      </c>
      <c r="R159" s="2">
        <v>3.86</v>
      </c>
      <c r="S159" s="1">
        <f t="shared" si="10"/>
        <v>0.18737864077669902</v>
      </c>
      <c r="T159" s="1"/>
      <c r="U159" s="1"/>
      <c r="V159" s="1"/>
      <c r="W159" s="1"/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</dc:creator>
  <cp:lastModifiedBy>user</cp:lastModifiedBy>
  <dcterms:created xsi:type="dcterms:W3CDTF">2010-03-13T06:55:45Z</dcterms:created>
  <dcterms:modified xsi:type="dcterms:W3CDTF">2011-07-11T12:28:43Z</dcterms:modified>
</cp:coreProperties>
</file>