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oriani" sheetId="4" r:id="rId1"/>
    <sheet name="Simul" sheetId="2" r:id="rId2"/>
    <sheet name="Ryu, Han" sheetId="3" r:id="rId3"/>
  </sheets>
  <calcPr calcId="152511"/>
</workbook>
</file>

<file path=xl/calcChain.xml><?xml version="1.0" encoding="utf-8"?>
<calcChain xmlns="http://schemas.openxmlformats.org/spreadsheetml/2006/main">
  <c r="D4" i="4" l="1"/>
  <c r="B4" i="4"/>
  <c r="I3" i="4"/>
  <c r="D3" i="4"/>
  <c r="E3" i="4" s="1"/>
  <c r="C3" i="4"/>
  <c r="A3" i="4"/>
  <c r="I2" i="4"/>
  <c r="F5" i="4" l="1"/>
  <c r="G5" i="4" s="1"/>
  <c r="E4" i="4"/>
  <c r="F3" i="4"/>
  <c r="G3" i="4" s="1"/>
  <c r="B5" i="4"/>
  <c r="C4" i="4"/>
  <c r="A4" i="4"/>
  <c r="F4" i="4"/>
  <c r="G4" i="4" s="1"/>
  <c r="D5" i="4" l="1"/>
  <c r="E5" i="4" s="1"/>
  <c r="C5" i="4"/>
  <c r="B6" i="4"/>
  <c r="A5" i="4"/>
  <c r="B7" i="4" l="1"/>
  <c r="C6" i="4"/>
  <c r="A6" i="4"/>
  <c r="D6" i="4"/>
  <c r="E6" i="4" s="1"/>
  <c r="F6" i="4"/>
  <c r="G6" i="4" s="1"/>
  <c r="D7" i="4" l="1"/>
  <c r="E7" i="4" s="1"/>
  <c r="B8" i="4"/>
  <c r="A7" i="4"/>
  <c r="C7" i="4"/>
  <c r="F7" i="4"/>
  <c r="G7" i="4" s="1"/>
  <c r="B9" i="4" l="1"/>
  <c r="C8" i="4"/>
  <c r="A8" i="4"/>
  <c r="D8" i="4"/>
  <c r="E8" i="4" s="1"/>
  <c r="F8" i="4"/>
  <c r="G8" i="4" s="1"/>
  <c r="D9" i="4" l="1"/>
  <c r="E9" i="4" s="1"/>
  <c r="C9" i="4"/>
  <c r="B10" i="4"/>
  <c r="A9" i="4"/>
  <c r="F9" i="4"/>
  <c r="G9" i="4" s="1"/>
  <c r="B11" i="4" l="1"/>
  <c r="C10" i="4"/>
  <c r="A10" i="4"/>
  <c r="D10" i="4"/>
  <c r="E10" i="4" s="1"/>
  <c r="F10" i="4"/>
  <c r="G10" i="4" s="1"/>
  <c r="D11" i="4" l="1"/>
  <c r="E11" i="4" s="1"/>
  <c r="B12" i="4"/>
  <c r="A11" i="4"/>
  <c r="C11" i="4"/>
  <c r="F11" i="4"/>
  <c r="G11" i="4" s="1"/>
  <c r="B13" i="4" l="1"/>
  <c r="C12" i="4"/>
  <c r="A12" i="4"/>
  <c r="D12" i="4"/>
  <c r="E12" i="4" s="1"/>
  <c r="F12" i="4"/>
  <c r="G12" i="4" s="1"/>
  <c r="D13" i="4" l="1"/>
  <c r="E13" i="4" s="1"/>
  <c r="C13" i="4"/>
  <c r="B14" i="4"/>
  <c r="A13" i="4"/>
  <c r="F13" i="4"/>
  <c r="G13" i="4" s="1"/>
  <c r="B15" i="4" l="1"/>
  <c r="C14" i="4"/>
  <c r="A14" i="4"/>
  <c r="D14" i="4"/>
  <c r="E14" i="4" s="1"/>
  <c r="F14" i="4"/>
  <c r="G14" i="4" s="1"/>
  <c r="D15" i="4" l="1"/>
  <c r="E15" i="4" s="1"/>
  <c r="B16" i="4"/>
  <c r="A15" i="4"/>
  <c r="C15" i="4"/>
  <c r="F15" i="4"/>
  <c r="G15" i="4" s="1"/>
  <c r="B17" i="4" l="1"/>
  <c r="C16" i="4"/>
  <c r="A16" i="4"/>
  <c r="D16" i="4"/>
  <c r="E16" i="4" s="1"/>
  <c r="F16" i="4"/>
  <c r="G16" i="4" s="1"/>
  <c r="D17" i="4" l="1"/>
  <c r="E17" i="4" s="1"/>
  <c r="C17" i="4"/>
  <c r="B18" i="4"/>
  <c r="A17" i="4"/>
  <c r="F17" i="4"/>
  <c r="G17" i="4" s="1"/>
  <c r="B19" i="4" l="1"/>
  <c r="C18" i="4"/>
  <c r="A18" i="4"/>
  <c r="D18" i="4"/>
  <c r="E18" i="4" s="1"/>
  <c r="F18" i="4"/>
  <c r="G18" i="4" s="1"/>
  <c r="D19" i="4" l="1"/>
  <c r="E19" i="4" s="1"/>
  <c r="B20" i="4"/>
  <c r="C19" i="4"/>
  <c r="A19" i="4"/>
  <c r="F19" i="4"/>
  <c r="G19" i="4" s="1"/>
  <c r="B21" i="4" l="1"/>
  <c r="C20" i="4"/>
  <c r="A20" i="4"/>
  <c r="D20" i="4"/>
  <c r="E20" i="4" s="1"/>
  <c r="F20" i="4"/>
  <c r="G20" i="4" s="1"/>
  <c r="D21" i="4" l="1"/>
  <c r="E21" i="4" s="1"/>
  <c r="B22" i="4"/>
  <c r="C21" i="4"/>
  <c r="A21" i="4"/>
  <c r="F21" i="4"/>
  <c r="G21" i="4" s="1"/>
  <c r="C22" i="4" l="1"/>
  <c r="A22" i="4"/>
  <c r="D22" i="4"/>
  <c r="E22" i="4" s="1"/>
  <c r="F22" i="4"/>
  <c r="G22" i="4" s="1"/>
  <c r="F3" i="2" l="1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9" i="2" l="1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57" i="2" l="1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79" i="2" l="1"/>
</calcChain>
</file>

<file path=xl/sharedStrings.xml><?xml version="1.0" encoding="utf-8"?>
<sst xmlns="http://schemas.openxmlformats.org/spreadsheetml/2006/main" count="20" uniqueCount="18">
  <si>
    <t>desorption rate /ppm min-1</t>
    <phoneticPr fontId="1" type="noConversion"/>
  </si>
  <si>
    <t>H content / ppm</t>
    <phoneticPr fontId="1" type="noConversion"/>
  </si>
  <si>
    <t>T / C</t>
    <phoneticPr fontId="1" type="noConversion"/>
  </si>
  <si>
    <t>T_ryu</t>
    <phoneticPr fontId="1" type="noConversion"/>
  </si>
  <si>
    <t>pure_ryu</t>
    <phoneticPr fontId="1" type="noConversion"/>
  </si>
  <si>
    <t>Al_ryu</t>
    <phoneticPr fontId="1" type="noConversion"/>
  </si>
  <si>
    <t>T_han</t>
    <phoneticPr fontId="1" type="noConversion"/>
  </si>
  <si>
    <t>pure_han</t>
    <phoneticPr fontId="1" type="noConversion"/>
  </si>
  <si>
    <t>Al_han</t>
    <phoneticPr fontId="1" type="noConversion"/>
  </si>
  <si>
    <t>pure</t>
    <phoneticPr fontId="1" type="noConversion"/>
  </si>
  <si>
    <t>Al</t>
    <phoneticPr fontId="1" type="noConversion"/>
  </si>
  <si>
    <t>T</t>
    <phoneticPr fontId="1" type="noConversion"/>
  </si>
  <si>
    <t>DL</t>
    <phoneticPr fontId="1" type="noConversion"/>
  </si>
  <si>
    <t>D</t>
    <phoneticPr fontId="1" type="noConversion"/>
  </si>
  <si>
    <t>Ct/Cl</t>
    <phoneticPr fontId="1" type="noConversion"/>
  </si>
  <si>
    <t>with Al/withoutAl</t>
    <phoneticPr fontId="1" type="noConversion"/>
  </si>
  <si>
    <t>Nl</t>
    <phoneticPr fontId="1" type="noConversion"/>
  </si>
  <si>
    <t>Nt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</si>
</sst>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0_ "/>
    <numFmt numFmtId="177" formatCode="0.0000_ "/>
    <numFmt numFmtId="178" formatCode="0_ "/>
  </numFmts>
  <fonts count="2" x14ac:knownFonts="1">
    <font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76" fontId="0" fillId="0" borderId="0" xfId="0" applyNumberFormat="1"/>
    <xf numFmtId="11" fontId="0" fillId="0" borderId="0" xfId="0" applyNumberFormat="1"/>
    <xf numFmtId="177" fontId="0" fillId="0" borderId="0" xfId="0" applyNumberFormat="1"/>
    <xf numFmtId="178" fontId="0" fillId="0" borderId="0" xfId="0" applyNumberFormat="1"/>
    <xf numFmtId="177" fontId="0" fillId="0" borderId="0" xfId="0" applyNumberFormat="1" applyBorder="1"/>
    <xf numFmtId="177" fontId="0" fillId="2" borderId="0" xfId="0" applyNumberFormat="1" applyFill="1"/>
  </cellXfs>
  <cellStyles count="1">
    <cellStyle name="표준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2"/>
  <sheetViews>
    <sheetView workbookViewId="0">
      <selection activeCell="M11" sqref="M11"/>
    </sheetView>
  </sheetViews>
  <sheetFormatPr defaultRowHeight="16.5" x14ac:dyDescent="0.3"/>
  <cols>
    <col min="2" max="2" width="4.5" bestFit="1" customWidth="1"/>
    <col min="3" max="3" width="12.75" bestFit="1" customWidth="1"/>
    <col min="4" max="5" width="13.125" bestFit="1" customWidth="1"/>
    <col min="6" max="6" width="12.75" bestFit="1" customWidth="1"/>
    <col min="7" max="7" width="17.25" bestFit="1" customWidth="1"/>
    <col min="8" max="8" width="3.5" bestFit="1" customWidth="1"/>
    <col min="9" max="9" width="13.125" bestFit="1" customWidth="1"/>
  </cols>
  <sheetData>
    <row r="2" spans="1:9" x14ac:dyDescent="0.3">
      <c r="B2" t="s">
        <v>11</v>
      </c>
      <c r="D2" t="s">
        <v>12</v>
      </c>
      <c r="E2" t="s">
        <v>13</v>
      </c>
      <c r="F2" t="s">
        <v>14</v>
      </c>
      <c r="G2" t="s">
        <v>15</v>
      </c>
      <c r="H2" t="s">
        <v>16</v>
      </c>
      <c r="I2">
        <f>32/((2*0.000000000346)^3)</f>
        <v>9.6567657135374543E+28</v>
      </c>
    </row>
    <row r="3" spans="1:9" x14ac:dyDescent="0.3">
      <c r="A3">
        <f t="shared" ref="A3:A21" si="0">B3-273</f>
        <v>27</v>
      </c>
      <c r="B3">
        <v>300</v>
      </c>
      <c r="C3">
        <f>1/B3</f>
        <v>3.3333333333333335E-3</v>
      </c>
      <c r="D3">
        <f>0.00000013*EXP(-49.2*1000/8.314/B3)</f>
        <v>3.5249502738763097E-16</v>
      </c>
      <c r="E3">
        <f t="shared" ref="E3:E22" si="1">D3/(1+$I$3/$I$2*EXP(5800/8.314/B3))</f>
        <v>1.5468178362555466E-16</v>
      </c>
      <c r="F3">
        <f>$I$3/$I$2*EXP(5800/8.314/B3)</f>
        <v>1.2788399456327189</v>
      </c>
      <c r="G3">
        <f>F3+1/1</f>
        <v>2.2788399456327189</v>
      </c>
      <c r="H3" t="s">
        <v>17</v>
      </c>
      <c r="I3">
        <f>4/((2*0.000000000346)^3)</f>
        <v>1.2070957141921818E+28</v>
      </c>
    </row>
    <row r="4" spans="1:9" x14ac:dyDescent="0.3">
      <c r="A4">
        <f t="shared" si="0"/>
        <v>47</v>
      </c>
      <c r="B4">
        <f>B3+20</f>
        <v>320</v>
      </c>
      <c r="C4">
        <f t="shared" ref="C4:C22" si="2">1/B4</f>
        <v>3.1250000000000002E-3</v>
      </c>
      <c r="D4">
        <f t="shared" ref="D4:D22" si="3">0.000000479*EXP(-51590/8.314/B4)</f>
        <v>1.8147967608931842E-15</v>
      </c>
      <c r="E4">
        <f t="shared" si="1"/>
        <v>8.6178736804207181E-16</v>
      </c>
      <c r="F4">
        <f t="shared" ref="F4:F22" si="4">$I$3/$I$2*EXP(5800/8.314/B4)</f>
        <v>1.1058521257004401</v>
      </c>
      <c r="G4">
        <f t="shared" ref="G4:G22" si="5">F4+1/1</f>
        <v>2.1058521257004399</v>
      </c>
    </row>
    <row r="5" spans="1:9" x14ac:dyDescent="0.3">
      <c r="A5">
        <f t="shared" si="0"/>
        <v>67</v>
      </c>
      <c r="B5">
        <f t="shared" ref="B5:B22" si="6">B4+20</f>
        <v>340</v>
      </c>
      <c r="C5">
        <f t="shared" si="2"/>
        <v>2.9411764705882353E-3</v>
      </c>
      <c r="D5">
        <f t="shared" si="3"/>
        <v>5.6782013762299292E-15</v>
      </c>
      <c r="E5">
        <f t="shared" si="1"/>
        <v>2.8783097215934423E-15</v>
      </c>
      <c r="F5">
        <f t="shared" si="4"/>
        <v>0.97275551467979526</v>
      </c>
      <c r="G5">
        <f t="shared" si="5"/>
        <v>1.9727555146797953</v>
      </c>
    </row>
    <row r="6" spans="1:9" x14ac:dyDescent="0.3">
      <c r="A6">
        <f t="shared" si="0"/>
        <v>87</v>
      </c>
      <c r="B6">
        <f t="shared" si="6"/>
        <v>360</v>
      </c>
      <c r="C6">
        <f t="shared" si="2"/>
        <v>2.7777777777777779E-3</v>
      </c>
      <c r="D6">
        <f t="shared" si="3"/>
        <v>1.5651322957926526E-14</v>
      </c>
      <c r="E6">
        <f t="shared" si="1"/>
        <v>8.3788428529038299E-15</v>
      </c>
      <c r="F6">
        <f t="shared" si="4"/>
        <v>0.86795757274553698</v>
      </c>
      <c r="G6">
        <f t="shared" si="5"/>
        <v>1.8679575727455369</v>
      </c>
    </row>
    <row r="7" spans="1:9" x14ac:dyDescent="0.3">
      <c r="A7">
        <f t="shared" si="0"/>
        <v>107</v>
      </c>
      <c r="B7">
        <f t="shared" si="6"/>
        <v>380</v>
      </c>
      <c r="C7">
        <f t="shared" si="2"/>
        <v>2.631578947368421E-3</v>
      </c>
      <c r="D7">
        <f t="shared" si="3"/>
        <v>3.8773919901861787E-14</v>
      </c>
      <c r="E7">
        <f t="shared" si="1"/>
        <v>2.1736716528023484E-14</v>
      </c>
      <c r="F7">
        <f t="shared" si="4"/>
        <v>0.7837983879429784</v>
      </c>
      <c r="G7">
        <f t="shared" si="5"/>
        <v>1.7837983879429784</v>
      </c>
    </row>
    <row r="8" spans="1:9" x14ac:dyDescent="0.3">
      <c r="A8">
        <f t="shared" si="0"/>
        <v>127</v>
      </c>
      <c r="B8">
        <f t="shared" si="6"/>
        <v>400</v>
      </c>
      <c r="C8">
        <f t="shared" si="2"/>
        <v>2.5000000000000001E-3</v>
      </c>
      <c r="D8">
        <f t="shared" si="3"/>
        <v>8.7726236649425933E-14</v>
      </c>
      <c r="E8">
        <f t="shared" si="1"/>
        <v>5.1150674330876316E-14</v>
      </c>
      <c r="F8">
        <f t="shared" si="4"/>
        <v>0.71505533010092404</v>
      </c>
      <c r="G8">
        <f t="shared" si="5"/>
        <v>1.7150553301009239</v>
      </c>
    </row>
    <row r="9" spans="1:9" x14ac:dyDescent="0.3">
      <c r="A9">
        <f t="shared" si="0"/>
        <v>147</v>
      </c>
      <c r="B9">
        <f t="shared" si="6"/>
        <v>420</v>
      </c>
      <c r="C9">
        <f t="shared" si="2"/>
        <v>2.3809523809523812E-3</v>
      </c>
      <c r="D9">
        <f t="shared" si="3"/>
        <v>1.8363219820734745E-13</v>
      </c>
      <c r="E9">
        <f t="shared" si="1"/>
        <v>1.1075062322858382E-13</v>
      </c>
      <c r="F9">
        <f t="shared" si="4"/>
        <v>0.65806920858891838</v>
      </c>
      <c r="G9">
        <f t="shared" si="5"/>
        <v>1.6580692085889184</v>
      </c>
    </row>
    <row r="10" spans="1:9" x14ac:dyDescent="0.3">
      <c r="A10">
        <f t="shared" si="0"/>
        <v>167</v>
      </c>
      <c r="B10">
        <f t="shared" si="6"/>
        <v>440</v>
      </c>
      <c r="C10">
        <f t="shared" si="2"/>
        <v>2.2727272727272726E-3</v>
      </c>
      <c r="D10">
        <f t="shared" si="3"/>
        <v>3.5942044129625535E-13</v>
      </c>
      <c r="E10">
        <f t="shared" si="1"/>
        <v>2.2321279382567538E-13</v>
      </c>
      <c r="F10">
        <f t="shared" si="4"/>
        <v>0.61021433913396272</v>
      </c>
      <c r="G10">
        <f t="shared" si="5"/>
        <v>1.6102143391339627</v>
      </c>
    </row>
    <row r="11" spans="1:9" x14ac:dyDescent="0.3">
      <c r="A11">
        <f t="shared" si="0"/>
        <v>187</v>
      </c>
      <c r="B11">
        <f t="shared" si="6"/>
        <v>460</v>
      </c>
      <c r="C11">
        <f t="shared" si="2"/>
        <v>2.1739130434782609E-3</v>
      </c>
      <c r="D11">
        <f t="shared" si="3"/>
        <v>6.6358338106718805E-13</v>
      </c>
      <c r="E11">
        <f t="shared" si="1"/>
        <v>4.227812956185613E-13</v>
      </c>
      <c r="F11">
        <f t="shared" si="4"/>
        <v>0.56956655354469965</v>
      </c>
      <c r="G11">
        <f t="shared" si="5"/>
        <v>1.5695665535446996</v>
      </c>
    </row>
    <row r="12" spans="1:9" x14ac:dyDescent="0.3">
      <c r="A12">
        <f t="shared" si="0"/>
        <v>207</v>
      </c>
      <c r="B12">
        <f t="shared" si="6"/>
        <v>480</v>
      </c>
      <c r="C12">
        <f t="shared" si="2"/>
        <v>2.0833333333333333E-3</v>
      </c>
      <c r="D12">
        <f t="shared" si="3"/>
        <v>1.1641184385462106E-12</v>
      </c>
      <c r="E12">
        <f t="shared" si="1"/>
        <v>7.5853695487259471E-13</v>
      </c>
      <c r="F12">
        <f t="shared" si="4"/>
        <v>0.53468915531180428</v>
      </c>
      <c r="G12">
        <f t="shared" si="5"/>
        <v>1.5346891553118043</v>
      </c>
    </row>
    <row r="13" spans="1:9" x14ac:dyDescent="0.3">
      <c r="A13">
        <f t="shared" si="0"/>
        <v>227</v>
      </c>
      <c r="B13">
        <f t="shared" si="6"/>
        <v>500</v>
      </c>
      <c r="C13">
        <f t="shared" si="2"/>
        <v>2E-3</v>
      </c>
      <c r="D13">
        <f t="shared" si="3"/>
        <v>1.9524085547867736E-12</v>
      </c>
      <c r="E13">
        <f t="shared" si="1"/>
        <v>1.2977200296467073E-12</v>
      </c>
      <c r="F13">
        <f t="shared" si="4"/>
        <v>0.50449134650275784</v>
      </c>
      <c r="G13">
        <f t="shared" si="5"/>
        <v>1.5044913465027578</v>
      </c>
    </row>
    <row r="14" spans="1:9" x14ac:dyDescent="0.3">
      <c r="A14">
        <f t="shared" si="0"/>
        <v>247</v>
      </c>
      <c r="B14">
        <f t="shared" si="6"/>
        <v>520</v>
      </c>
      <c r="C14">
        <f t="shared" si="2"/>
        <v>1.9230769230769232E-3</v>
      </c>
      <c r="D14">
        <f t="shared" si="3"/>
        <v>3.1468015000025029E-12</v>
      </c>
      <c r="E14">
        <f t="shared" si="1"/>
        <v>2.1289036444546123E-12</v>
      </c>
      <c r="F14">
        <f t="shared" si="4"/>
        <v>0.47813242191553418</v>
      </c>
      <c r="G14">
        <f t="shared" si="5"/>
        <v>1.4781324219155341</v>
      </c>
    </row>
    <row r="15" spans="1:9" x14ac:dyDescent="0.3">
      <c r="A15">
        <f t="shared" si="0"/>
        <v>267</v>
      </c>
      <c r="B15">
        <f t="shared" si="6"/>
        <v>540</v>
      </c>
      <c r="C15">
        <f t="shared" si="2"/>
        <v>1.8518518518518519E-3</v>
      </c>
      <c r="D15">
        <f t="shared" si="3"/>
        <v>4.8956745536740742E-12</v>
      </c>
      <c r="E15">
        <f t="shared" si="1"/>
        <v>3.3648274898994386E-12</v>
      </c>
      <c r="F15">
        <f t="shared" si="4"/>
        <v>0.45495558639185607</v>
      </c>
      <c r="G15">
        <f t="shared" si="5"/>
        <v>1.454955586391856</v>
      </c>
    </row>
    <row r="16" spans="1:9" x14ac:dyDescent="0.3">
      <c r="A16">
        <f t="shared" si="0"/>
        <v>287</v>
      </c>
      <c r="B16">
        <f t="shared" si="6"/>
        <v>560</v>
      </c>
      <c r="C16">
        <f t="shared" si="2"/>
        <v>1.7857142857142857E-3</v>
      </c>
      <c r="D16">
        <f t="shared" si="3"/>
        <v>7.3798154800340845E-12</v>
      </c>
      <c r="E16">
        <f t="shared" si="1"/>
        <v>5.1447313225645149E-12</v>
      </c>
      <c r="F16">
        <f t="shared" si="4"/>
        <v>0.434441376494553</v>
      </c>
      <c r="G16">
        <f t="shared" si="5"/>
        <v>1.4344413764945529</v>
      </c>
    </row>
    <row r="17" spans="1:7" x14ac:dyDescent="0.3">
      <c r="A17">
        <f t="shared" si="0"/>
        <v>307</v>
      </c>
      <c r="B17">
        <f t="shared" si="6"/>
        <v>580</v>
      </c>
      <c r="C17">
        <f t="shared" si="2"/>
        <v>1.7241379310344827E-3</v>
      </c>
      <c r="D17">
        <f t="shared" si="3"/>
        <v>1.0814004301437788E-11</v>
      </c>
      <c r="E17">
        <f t="shared" si="1"/>
        <v>7.6360686307600805E-12</v>
      </c>
      <c r="F17">
        <f t="shared" si="4"/>
        <v>0.41617432010447775</v>
      </c>
      <c r="G17">
        <f t="shared" si="5"/>
        <v>1.4161743201044779</v>
      </c>
    </row>
    <row r="18" spans="1:7" x14ac:dyDescent="0.3">
      <c r="A18">
        <f t="shared" si="0"/>
        <v>327</v>
      </c>
      <c r="B18">
        <f t="shared" si="6"/>
        <v>600</v>
      </c>
      <c r="C18">
        <f t="shared" si="2"/>
        <v>1.6666666666666668E-3</v>
      </c>
      <c r="D18">
        <f t="shared" si="3"/>
        <v>1.5447735942199889E-11</v>
      </c>
      <c r="E18">
        <f t="shared" si="1"/>
        <v>1.1035526198917724E-11</v>
      </c>
      <c r="F18">
        <f t="shared" si="4"/>
        <v>0.3998187004181894</v>
      </c>
      <c r="G18">
        <f t="shared" si="5"/>
        <v>1.3998187004181895</v>
      </c>
    </row>
    <row r="19" spans="1:7" x14ac:dyDescent="0.3">
      <c r="A19">
        <f t="shared" si="0"/>
        <v>347</v>
      </c>
      <c r="B19">
        <f t="shared" si="6"/>
        <v>620</v>
      </c>
      <c r="C19">
        <f t="shared" si="2"/>
        <v>1.6129032258064516E-3</v>
      </c>
      <c r="D19">
        <f t="shared" si="3"/>
        <v>2.1565075750832621E-11</v>
      </c>
      <c r="E19">
        <f t="shared" si="1"/>
        <v>1.5569319939794825E-11</v>
      </c>
      <c r="F19">
        <f t="shared" si="4"/>
        <v>0.38510068739179687</v>
      </c>
      <c r="G19">
        <f t="shared" si="5"/>
        <v>1.3851006873917968</v>
      </c>
    </row>
    <row r="20" spans="1:7" x14ac:dyDescent="0.3">
      <c r="A20">
        <f t="shared" si="0"/>
        <v>367</v>
      </c>
      <c r="B20">
        <f t="shared" si="6"/>
        <v>640</v>
      </c>
      <c r="C20">
        <f t="shared" si="2"/>
        <v>1.5625000000000001E-3</v>
      </c>
      <c r="D20">
        <f t="shared" si="3"/>
        <v>2.9483684445262863E-11</v>
      </c>
      <c r="E20">
        <f t="shared" si="1"/>
        <v>2.1492777439572397E-11</v>
      </c>
      <c r="F20">
        <f t="shared" si="4"/>
        <v>0.37179499151085266</v>
      </c>
      <c r="G20">
        <f t="shared" si="5"/>
        <v>1.3717949915108527</v>
      </c>
    </row>
    <row r="21" spans="1:7" x14ac:dyDescent="0.3">
      <c r="A21">
        <f t="shared" si="0"/>
        <v>387</v>
      </c>
      <c r="B21">
        <f t="shared" si="6"/>
        <v>660</v>
      </c>
      <c r="C21">
        <f t="shared" si="2"/>
        <v>1.5151515151515152E-3</v>
      </c>
      <c r="D21">
        <f t="shared" si="3"/>
        <v>3.9553084144821824E-11</v>
      </c>
      <c r="E21">
        <f t="shared" si="1"/>
        <v>2.9089250822593505E-11</v>
      </c>
      <c r="F21">
        <f t="shared" si="4"/>
        <v>0.35971477526334589</v>
      </c>
      <c r="G21">
        <f t="shared" si="5"/>
        <v>1.3597147752633458</v>
      </c>
    </row>
    <row r="22" spans="1:7" x14ac:dyDescent="0.3">
      <c r="A22">
        <f>B22-273</f>
        <v>407</v>
      </c>
      <c r="B22">
        <f t="shared" si="6"/>
        <v>680</v>
      </c>
      <c r="C22">
        <f t="shared" si="2"/>
        <v>1.4705882352941176E-3</v>
      </c>
      <c r="D22">
        <f t="shared" si="3"/>
        <v>5.2152262263627033E-11</v>
      </c>
      <c r="E22">
        <f t="shared" si="1"/>
        <v>3.8668428726426089E-11</v>
      </c>
      <c r="F22">
        <f t="shared" si="4"/>
        <v>0.34870394224180262</v>
      </c>
      <c r="G22">
        <f t="shared" si="5"/>
        <v>1.3487039422418026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9"/>
  <sheetViews>
    <sheetView tabSelected="1" workbookViewId="0">
      <selection activeCell="I13" sqref="I13"/>
    </sheetView>
  </sheetViews>
  <sheetFormatPr defaultRowHeight="16.5" x14ac:dyDescent="0.3"/>
  <cols>
    <col min="2" max="2" width="5.75" style="4" bestFit="1" customWidth="1"/>
    <col min="3" max="3" width="16.5" style="3" bestFit="1" customWidth="1"/>
    <col min="4" max="4" width="27.25" style="3" bestFit="1" customWidth="1"/>
    <col min="5" max="5" width="16.5" style="6" bestFit="1" customWidth="1"/>
    <col min="6" max="6" width="27.25" style="6" bestFit="1" customWidth="1"/>
  </cols>
  <sheetData>
    <row r="1" spans="2:9" x14ac:dyDescent="0.3">
      <c r="C1" s="5" t="s">
        <v>9</v>
      </c>
      <c r="D1" s="5"/>
      <c r="E1" s="6" t="s">
        <v>10</v>
      </c>
    </row>
    <row r="2" spans="2:9" x14ac:dyDescent="0.3">
      <c r="B2" s="4" t="s">
        <v>2</v>
      </c>
      <c r="C2" s="3" t="s">
        <v>1</v>
      </c>
      <c r="D2" s="3" t="s">
        <v>0</v>
      </c>
      <c r="E2" s="6" t="s">
        <v>1</v>
      </c>
      <c r="F2" s="6" t="s">
        <v>0</v>
      </c>
      <c r="H2" s="2"/>
      <c r="I2" s="1"/>
    </row>
    <row r="3" spans="2:9" x14ac:dyDescent="0.3">
      <c r="B3" s="4">
        <v>27</v>
      </c>
      <c r="C3" s="3">
        <v>0.53939999999999999</v>
      </c>
      <c r="D3" s="3">
        <f>C3/3-C4/3</f>
        <v>7.999999999999674E-4</v>
      </c>
      <c r="E3" s="6">
        <v>0.83260000000000001</v>
      </c>
      <c r="F3" s="6">
        <f t="shared" ref="F3:F34" si="0">E3/3-E4/3</f>
        <v>1.0666666666666602E-3</v>
      </c>
      <c r="H3" s="2"/>
      <c r="I3" s="1"/>
    </row>
    <row r="4" spans="2:9" x14ac:dyDescent="0.3">
      <c r="B4" s="4">
        <v>32.01</v>
      </c>
      <c r="C4" s="3">
        <v>0.53700000000000003</v>
      </c>
      <c r="D4" s="3">
        <f t="shared" ref="D4:D67" si="1">C4/3-C5/3</f>
        <v>1.0333333333333306E-3</v>
      </c>
      <c r="E4" s="6">
        <v>0.82940000000000003</v>
      </c>
      <c r="F4" s="6">
        <f t="shared" si="0"/>
        <v>1.4666666666667272E-3</v>
      </c>
      <c r="H4" s="2"/>
      <c r="I4" s="1"/>
    </row>
    <row r="5" spans="2:9" x14ac:dyDescent="0.3">
      <c r="B5" s="4">
        <v>37.01</v>
      </c>
      <c r="C5" s="3">
        <v>0.53390000000000004</v>
      </c>
      <c r="D5" s="3">
        <f t="shared" si="1"/>
        <v>1.3666666666666827E-3</v>
      </c>
      <c r="E5" s="6">
        <v>0.82499999999999996</v>
      </c>
      <c r="F5" s="6">
        <f t="shared" si="0"/>
        <v>1.9666666666666166E-3</v>
      </c>
      <c r="H5" s="2"/>
      <c r="I5" s="1"/>
    </row>
    <row r="6" spans="2:9" x14ac:dyDescent="0.3">
      <c r="B6" s="4">
        <v>42.02</v>
      </c>
      <c r="C6" s="3">
        <v>0.52980000000000005</v>
      </c>
      <c r="D6" s="3">
        <f t="shared" si="1"/>
        <v>1.6666666666666496E-3</v>
      </c>
      <c r="E6" s="6">
        <v>0.81910000000000005</v>
      </c>
      <c r="F6" s="6">
        <f t="shared" si="0"/>
        <v>2.5666666666666615E-3</v>
      </c>
      <c r="H6" s="2"/>
      <c r="I6" s="1"/>
    </row>
    <row r="7" spans="2:9" x14ac:dyDescent="0.3">
      <c r="B7" s="4">
        <v>47.02</v>
      </c>
      <c r="C7" s="3">
        <v>0.52480000000000004</v>
      </c>
      <c r="D7" s="3">
        <f t="shared" si="1"/>
        <v>2.0666666666667166E-3</v>
      </c>
      <c r="E7" s="6">
        <v>0.81140000000000001</v>
      </c>
      <c r="F7" s="6">
        <f t="shared" si="0"/>
        <v>3.2333333333333658E-3</v>
      </c>
      <c r="H7" s="2"/>
      <c r="I7" s="1"/>
    </row>
    <row r="8" spans="2:9" x14ac:dyDescent="0.3">
      <c r="B8" s="4">
        <v>52.03</v>
      </c>
      <c r="C8" s="3">
        <v>0.51859999999999995</v>
      </c>
      <c r="D8" s="3">
        <f t="shared" si="1"/>
        <v>2.4666666666666448E-3</v>
      </c>
      <c r="E8" s="6">
        <v>0.80169999999999997</v>
      </c>
      <c r="F8" s="6">
        <f t="shared" si="0"/>
        <v>3.9666666666666739E-3</v>
      </c>
      <c r="H8" s="2"/>
      <c r="I8" s="1"/>
    </row>
    <row r="9" spans="2:9" x14ac:dyDescent="0.3">
      <c r="B9" s="4">
        <v>57.03</v>
      </c>
      <c r="C9" s="3">
        <v>0.51119999999999999</v>
      </c>
      <c r="D9" s="3">
        <f t="shared" si="1"/>
        <v>2.9000000000000137E-3</v>
      </c>
      <c r="E9" s="6">
        <v>0.78979999999999995</v>
      </c>
      <c r="F9" s="6">
        <f t="shared" si="0"/>
        <v>4.7333333333333116E-3</v>
      </c>
      <c r="H9" s="2"/>
      <c r="I9" s="1"/>
    </row>
    <row r="10" spans="2:9" x14ac:dyDescent="0.3">
      <c r="B10" s="4">
        <v>62.04</v>
      </c>
      <c r="C10" s="3">
        <v>0.50249999999999995</v>
      </c>
      <c r="D10" s="3">
        <f t="shared" si="1"/>
        <v>3.333333333333327E-3</v>
      </c>
      <c r="E10" s="6">
        <v>0.77559999999999996</v>
      </c>
      <c r="F10" s="6">
        <f t="shared" si="0"/>
        <v>5.5666666666666642E-3</v>
      </c>
      <c r="H10" s="2"/>
      <c r="I10" s="1"/>
    </row>
    <row r="11" spans="2:9" x14ac:dyDescent="0.3">
      <c r="B11" s="4">
        <v>67.040000000000006</v>
      </c>
      <c r="C11" s="3">
        <v>0.49249999999999999</v>
      </c>
      <c r="D11" s="3">
        <f t="shared" si="1"/>
        <v>3.7333333333333107E-3</v>
      </c>
      <c r="E11" s="6">
        <v>0.75890000000000002</v>
      </c>
      <c r="F11" s="6">
        <f t="shared" si="0"/>
        <v>6.3666666666666594E-3</v>
      </c>
      <c r="H11" s="2"/>
      <c r="I11" s="1"/>
    </row>
    <row r="12" spans="2:9" x14ac:dyDescent="0.3">
      <c r="B12" s="4">
        <v>72.05</v>
      </c>
      <c r="C12" s="3">
        <v>0.48130000000000001</v>
      </c>
      <c r="D12" s="3">
        <f t="shared" si="1"/>
        <v>4.2000000000000093E-3</v>
      </c>
      <c r="E12" s="6">
        <v>0.73980000000000001</v>
      </c>
      <c r="F12" s="6">
        <f t="shared" si="0"/>
        <v>7.1333333333333249E-3</v>
      </c>
      <c r="H12" s="2"/>
      <c r="I12" s="1"/>
    </row>
    <row r="13" spans="2:9" x14ac:dyDescent="0.3">
      <c r="B13" s="4">
        <v>77.06</v>
      </c>
      <c r="C13" s="3">
        <v>0.46870000000000001</v>
      </c>
      <c r="D13" s="3">
        <f t="shared" si="1"/>
        <v>4.599999999999993E-3</v>
      </c>
      <c r="E13" s="6">
        <v>0.71840000000000004</v>
      </c>
      <c r="F13" s="6">
        <f t="shared" si="0"/>
        <v>7.8666666666666885E-3</v>
      </c>
      <c r="H13" s="2"/>
      <c r="I13" s="1"/>
    </row>
    <row r="14" spans="2:9" x14ac:dyDescent="0.3">
      <c r="B14" s="4">
        <v>82.06</v>
      </c>
      <c r="C14" s="3">
        <v>0.45490000000000003</v>
      </c>
      <c r="D14" s="3">
        <f t="shared" si="1"/>
        <v>5.0000000000000044E-3</v>
      </c>
      <c r="E14" s="6">
        <v>0.69479999999999997</v>
      </c>
      <c r="F14" s="6">
        <f t="shared" si="0"/>
        <v>8.5999999999999965E-3</v>
      </c>
      <c r="H14" s="2"/>
      <c r="I14" s="1"/>
    </row>
    <row r="15" spans="2:9" x14ac:dyDescent="0.3">
      <c r="B15" s="4">
        <v>87.07</v>
      </c>
      <c r="C15" s="3">
        <v>0.43990000000000001</v>
      </c>
      <c r="D15" s="3">
        <f t="shared" si="1"/>
        <v>5.3333333333333288E-3</v>
      </c>
      <c r="E15" s="6">
        <v>0.66900000000000004</v>
      </c>
      <c r="F15" s="6">
        <f t="shared" si="0"/>
        <v>9.2333333333333434E-3</v>
      </c>
      <c r="H15" s="2"/>
      <c r="I15" s="1"/>
    </row>
    <row r="16" spans="2:9" x14ac:dyDescent="0.3">
      <c r="B16" s="4">
        <v>92.07</v>
      </c>
      <c r="C16" s="3">
        <v>0.4239</v>
      </c>
      <c r="D16" s="3">
        <f t="shared" si="1"/>
        <v>5.7000000000000106E-3</v>
      </c>
      <c r="E16" s="6">
        <v>0.64129999999999998</v>
      </c>
      <c r="F16" s="6">
        <f t="shared" si="0"/>
        <v>9.7666666666666735E-3</v>
      </c>
      <c r="H16" s="2"/>
      <c r="I16" s="1"/>
    </row>
    <row r="17" spans="2:9" x14ac:dyDescent="0.3">
      <c r="B17" s="4">
        <v>97.08</v>
      </c>
      <c r="C17" s="3">
        <v>0.40679999999999999</v>
      </c>
      <c r="D17" s="3">
        <f t="shared" si="1"/>
        <v>5.9333333333333182E-3</v>
      </c>
      <c r="E17" s="6">
        <v>0.61199999999999999</v>
      </c>
      <c r="F17" s="6">
        <f t="shared" si="0"/>
        <v>1.0199999999999987E-2</v>
      </c>
      <c r="H17" s="2"/>
      <c r="I17" s="1"/>
    </row>
    <row r="18" spans="2:9" x14ac:dyDescent="0.3">
      <c r="B18" s="4">
        <v>102.08</v>
      </c>
      <c r="C18" s="3">
        <v>0.38900000000000001</v>
      </c>
      <c r="D18" s="3">
        <f t="shared" si="1"/>
        <v>6.2000000000000111E-3</v>
      </c>
      <c r="E18" s="6">
        <v>0.58140000000000003</v>
      </c>
      <c r="F18" s="6">
        <f t="shared" si="0"/>
        <v>1.0533333333333339E-2</v>
      </c>
      <c r="H18" s="2"/>
      <c r="I18" s="1"/>
    </row>
    <row r="19" spans="2:9" x14ac:dyDescent="0.3">
      <c r="B19" s="4">
        <v>107.09</v>
      </c>
      <c r="C19" s="3">
        <v>0.37040000000000001</v>
      </c>
      <c r="D19" s="3">
        <f t="shared" si="1"/>
        <v>6.3333333333333436E-3</v>
      </c>
      <c r="E19" s="6">
        <v>0.54979999999999996</v>
      </c>
      <c r="F19" s="6">
        <f t="shared" si="0"/>
        <v>1.0733333333333345E-2</v>
      </c>
      <c r="H19" s="2"/>
      <c r="I19" s="1"/>
    </row>
    <row r="20" spans="2:9" x14ac:dyDescent="0.3">
      <c r="B20" s="4">
        <v>112.09</v>
      </c>
      <c r="C20" s="3">
        <v>0.35139999999999999</v>
      </c>
      <c r="D20" s="3">
        <f t="shared" si="1"/>
        <v>6.399999999999989E-3</v>
      </c>
      <c r="E20" s="6">
        <v>0.51759999999999995</v>
      </c>
      <c r="F20" s="6">
        <f t="shared" si="0"/>
        <v>1.0799999999999976E-2</v>
      </c>
      <c r="H20" s="2"/>
      <c r="I20" s="1"/>
    </row>
    <row r="21" spans="2:9" x14ac:dyDescent="0.3">
      <c r="B21" s="4">
        <v>117.1</v>
      </c>
      <c r="C21" s="3">
        <v>0.3322</v>
      </c>
      <c r="D21" s="3">
        <f t="shared" si="1"/>
        <v>6.4666666666666622E-3</v>
      </c>
      <c r="E21" s="6">
        <v>0.48520000000000002</v>
      </c>
      <c r="F21" s="6">
        <f t="shared" si="0"/>
        <v>1.0700000000000015E-2</v>
      </c>
      <c r="H21" s="2"/>
      <c r="I21" s="1"/>
    </row>
    <row r="22" spans="2:9" x14ac:dyDescent="0.3">
      <c r="B22" s="4">
        <v>122.11</v>
      </c>
      <c r="C22" s="3">
        <v>0.31280000000000002</v>
      </c>
      <c r="D22" s="3">
        <f t="shared" si="1"/>
        <v>6.4000000000000029E-3</v>
      </c>
      <c r="E22" s="6">
        <v>0.4531</v>
      </c>
      <c r="F22" s="6">
        <f t="shared" si="0"/>
        <v>1.0533333333333339E-2</v>
      </c>
      <c r="H22" s="2"/>
      <c r="I22" s="1"/>
    </row>
    <row r="23" spans="2:9" x14ac:dyDescent="0.3">
      <c r="B23" s="4">
        <v>127.11</v>
      </c>
      <c r="C23" s="3">
        <v>0.29360000000000003</v>
      </c>
      <c r="D23" s="3">
        <f t="shared" si="1"/>
        <v>6.3E-3</v>
      </c>
      <c r="E23" s="6">
        <v>0.42149999999999999</v>
      </c>
      <c r="F23" s="6">
        <f t="shared" si="0"/>
        <v>1.0166666666666657E-2</v>
      </c>
      <c r="H23" s="2"/>
      <c r="I23" s="1"/>
    </row>
    <row r="24" spans="2:9" x14ac:dyDescent="0.3">
      <c r="B24" s="4">
        <v>132.12</v>
      </c>
      <c r="C24" s="3">
        <v>0.2747</v>
      </c>
      <c r="D24" s="3">
        <f t="shared" si="1"/>
        <v>6.0999999999999943E-3</v>
      </c>
      <c r="E24" s="6">
        <v>0.39100000000000001</v>
      </c>
      <c r="F24" s="6">
        <f t="shared" si="0"/>
        <v>9.7666666666666596E-3</v>
      </c>
      <c r="H24" s="2"/>
      <c r="I24" s="1"/>
    </row>
    <row r="25" spans="2:9" x14ac:dyDescent="0.3">
      <c r="B25" s="4">
        <v>137.12</v>
      </c>
      <c r="C25" s="3">
        <v>0.25640000000000002</v>
      </c>
      <c r="D25" s="3">
        <f t="shared" si="1"/>
        <v>5.9000000000000163E-3</v>
      </c>
      <c r="E25" s="6">
        <v>0.36170000000000002</v>
      </c>
      <c r="F25" s="6">
        <f t="shared" si="0"/>
        <v>9.3000000000000027E-3</v>
      </c>
      <c r="H25" s="2"/>
      <c r="I25" s="1"/>
    </row>
    <row r="26" spans="2:9" x14ac:dyDescent="0.3">
      <c r="B26" s="4">
        <v>142.13</v>
      </c>
      <c r="C26" s="3">
        <v>0.2387</v>
      </c>
      <c r="D26" s="3">
        <f t="shared" si="1"/>
        <v>5.6333333333333235E-3</v>
      </c>
      <c r="E26" s="6">
        <v>0.33379999999999999</v>
      </c>
      <c r="F26" s="6">
        <f t="shared" si="0"/>
        <v>8.7666666666666726E-3</v>
      </c>
      <c r="H26" s="2"/>
      <c r="I26" s="1"/>
    </row>
    <row r="27" spans="2:9" x14ac:dyDescent="0.3">
      <c r="B27" s="4">
        <v>147.13</v>
      </c>
      <c r="C27" s="3">
        <v>0.2218</v>
      </c>
      <c r="D27" s="3">
        <f t="shared" si="1"/>
        <v>5.3333333333333288E-3</v>
      </c>
      <c r="E27" s="6">
        <v>0.3075</v>
      </c>
      <c r="F27" s="6">
        <f t="shared" si="0"/>
        <v>8.1666666666666693E-3</v>
      </c>
      <c r="H27" s="2"/>
      <c r="I27" s="1"/>
    </row>
    <row r="28" spans="2:9" x14ac:dyDescent="0.3">
      <c r="B28" s="4">
        <v>152.13999999999999</v>
      </c>
      <c r="C28" s="3">
        <v>0.20580000000000001</v>
      </c>
      <c r="D28" s="3">
        <f t="shared" si="1"/>
        <v>5.0333333333333341E-3</v>
      </c>
      <c r="E28" s="6">
        <v>0.28299999999999997</v>
      </c>
      <c r="F28" s="6">
        <f t="shared" si="0"/>
        <v>7.5999999999999956E-3</v>
      </c>
      <c r="H28" s="2"/>
      <c r="I28" s="1"/>
    </row>
    <row r="29" spans="2:9" x14ac:dyDescent="0.3">
      <c r="B29" s="4">
        <v>157.13999999999999</v>
      </c>
      <c r="C29" s="3">
        <v>0.19070000000000001</v>
      </c>
      <c r="D29" s="3">
        <f t="shared" si="1"/>
        <v>4.7333333333333463E-3</v>
      </c>
      <c r="E29" s="6">
        <v>0.26019999999999999</v>
      </c>
      <c r="F29" s="6">
        <f t="shared" si="0"/>
        <v>7.033333333333322E-3</v>
      </c>
      <c r="H29" s="2"/>
      <c r="I29" s="1"/>
    </row>
    <row r="30" spans="2:9" x14ac:dyDescent="0.3">
      <c r="B30" s="4">
        <v>162.15</v>
      </c>
      <c r="C30" s="3">
        <v>0.17649999999999999</v>
      </c>
      <c r="D30" s="3">
        <f t="shared" si="1"/>
        <v>4.3999999999999942E-3</v>
      </c>
      <c r="E30" s="6">
        <v>0.23910000000000001</v>
      </c>
      <c r="F30" s="6">
        <f t="shared" si="0"/>
        <v>6.4666666666666761E-3</v>
      </c>
      <c r="H30" s="2"/>
      <c r="I30" s="1"/>
    </row>
    <row r="31" spans="2:9" x14ac:dyDescent="0.3">
      <c r="B31" s="4">
        <v>167.16</v>
      </c>
      <c r="C31" s="3">
        <v>0.1633</v>
      </c>
      <c r="D31" s="3">
        <f t="shared" si="1"/>
        <v>4.0666666666666629E-3</v>
      </c>
      <c r="E31" s="6">
        <v>0.21970000000000001</v>
      </c>
      <c r="F31" s="6">
        <f t="shared" si="0"/>
        <v>5.8999999999999886E-3</v>
      </c>
      <c r="H31" s="2"/>
      <c r="I31" s="1"/>
    </row>
    <row r="32" spans="2:9" x14ac:dyDescent="0.3">
      <c r="B32" s="4">
        <v>172.16</v>
      </c>
      <c r="C32" s="3">
        <v>0.15110000000000001</v>
      </c>
      <c r="D32" s="3">
        <f t="shared" si="1"/>
        <v>3.7666666666666682E-3</v>
      </c>
      <c r="E32" s="6">
        <v>0.20200000000000001</v>
      </c>
      <c r="F32" s="6">
        <f t="shared" si="0"/>
        <v>5.4333333333333386E-3</v>
      </c>
      <c r="H32" s="2"/>
      <c r="I32" s="1"/>
    </row>
    <row r="33" spans="2:9" x14ac:dyDescent="0.3">
      <c r="B33" s="4">
        <v>177.17</v>
      </c>
      <c r="C33" s="3">
        <v>0.13980000000000001</v>
      </c>
      <c r="D33" s="3">
        <f t="shared" si="1"/>
        <v>3.4666666666666734E-3</v>
      </c>
      <c r="E33" s="6">
        <v>0.1857</v>
      </c>
      <c r="F33" s="6">
        <f t="shared" si="0"/>
        <v>4.9333333333333382E-3</v>
      </c>
      <c r="H33" s="2"/>
      <c r="I33" s="1"/>
    </row>
    <row r="34" spans="2:9" x14ac:dyDescent="0.3">
      <c r="B34" s="4">
        <v>182.17</v>
      </c>
      <c r="C34" s="3">
        <v>0.12939999999999999</v>
      </c>
      <c r="D34" s="3">
        <f t="shared" si="1"/>
        <v>3.2333333333333311E-3</v>
      </c>
      <c r="E34" s="6">
        <v>0.1709</v>
      </c>
      <c r="F34" s="6">
        <f t="shared" si="0"/>
        <v>4.5333333333333337E-3</v>
      </c>
      <c r="H34" s="2"/>
      <c r="I34" s="1"/>
    </row>
    <row r="35" spans="2:9" x14ac:dyDescent="0.3">
      <c r="B35" s="4">
        <v>187.18</v>
      </c>
      <c r="C35" s="3">
        <v>0.1197</v>
      </c>
      <c r="D35" s="3">
        <f t="shared" si="1"/>
        <v>2.9333333333333295E-3</v>
      </c>
      <c r="E35" s="6">
        <v>0.1573</v>
      </c>
      <c r="F35" s="6">
        <f t="shared" ref="F35:F66" si="2">E35/3-E36/3</f>
        <v>4.0999999999999995E-3</v>
      </c>
      <c r="H35" s="2"/>
      <c r="I35" s="1"/>
    </row>
    <row r="36" spans="2:9" x14ac:dyDescent="0.3">
      <c r="B36" s="4">
        <v>192.18</v>
      </c>
      <c r="C36" s="3">
        <v>0.1109</v>
      </c>
      <c r="D36" s="3">
        <f t="shared" si="1"/>
        <v>2.700000000000001E-3</v>
      </c>
      <c r="E36" s="6">
        <v>0.14499999999999999</v>
      </c>
      <c r="F36" s="6">
        <f t="shared" si="2"/>
        <v>3.7333333333333316E-3</v>
      </c>
      <c r="H36" s="2"/>
      <c r="I36" s="1"/>
    </row>
    <row r="37" spans="2:9" x14ac:dyDescent="0.3">
      <c r="B37" s="4">
        <v>197.19</v>
      </c>
      <c r="C37" s="3">
        <v>0.1028</v>
      </c>
      <c r="D37" s="3">
        <f t="shared" si="1"/>
        <v>2.47E-3</v>
      </c>
      <c r="E37" s="6">
        <v>0.1338</v>
      </c>
      <c r="F37" s="6">
        <f t="shared" si="2"/>
        <v>3.4000000000000002E-3</v>
      </c>
      <c r="H37" s="2"/>
      <c r="I37" s="1"/>
    </row>
    <row r="38" spans="2:9" x14ac:dyDescent="0.3">
      <c r="B38" s="4">
        <v>202.19</v>
      </c>
      <c r="C38" s="3">
        <v>9.5390000000000003E-2</v>
      </c>
      <c r="D38" s="3">
        <f t="shared" si="1"/>
        <v>2.2733333333333355E-3</v>
      </c>
      <c r="E38" s="6">
        <v>0.1236</v>
      </c>
      <c r="F38" s="6">
        <f t="shared" si="2"/>
        <v>3.1333333333333352E-3</v>
      </c>
      <c r="H38" s="2"/>
      <c r="I38" s="1"/>
    </row>
    <row r="39" spans="2:9" x14ac:dyDescent="0.3">
      <c r="B39" s="4">
        <v>207.2</v>
      </c>
      <c r="C39" s="3">
        <v>8.8569999999999996E-2</v>
      </c>
      <c r="D39" s="3">
        <f t="shared" si="1"/>
        <v>2.0866666666666672E-3</v>
      </c>
      <c r="E39" s="6">
        <v>0.1142</v>
      </c>
      <c r="F39" s="6">
        <f t="shared" si="2"/>
        <v>2.7999999999999969E-3</v>
      </c>
      <c r="H39" s="2"/>
      <c r="I39" s="1"/>
    </row>
    <row r="40" spans="2:9" x14ac:dyDescent="0.3">
      <c r="B40" s="4">
        <v>212.21</v>
      </c>
      <c r="C40" s="3">
        <v>8.2309999999999994E-2</v>
      </c>
      <c r="D40" s="3">
        <f t="shared" si="1"/>
        <v>1.9099999999999985E-3</v>
      </c>
      <c r="E40" s="6">
        <v>0.10580000000000001</v>
      </c>
      <c r="F40" s="6">
        <f t="shared" si="2"/>
        <v>2.5933333333333364E-3</v>
      </c>
      <c r="H40" s="2"/>
      <c r="I40" s="1"/>
    </row>
    <row r="41" spans="2:9" x14ac:dyDescent="0.3">
      <c r="B41" s="4">
        <v>217.21</v>
      </c>
      <c r="C41" s="3">
        <v>7.6579999999999995E-2</v>
      </c>
      <c r="D41" s="3">
        <f t="shared" si="1"/>
        <v>1.7533333333333359E-3</v>
      </c>
      <c r="E41" s="6">
        <v>9.8019999999999996E-2</v>
      </c>
      <c r="F41" s="6">
        <f t="shared" si="2"/>
        <v>2.3533333333333323E-3</v>
      </c>
      <c r="H41" s="2"/>
      <c r="I41" s="1"/>
    </row>
    <row r="42" spans="2:9" x14ac:dyDescent="0.3">
      <c r="B42" s="4">
        <v>222.21</v>
      </c>
      <c r="C42" s="3">
        <v>7.1319999999999995E-2</v>
      </c>
      <c r="D42" s="3">
        <f t="shared" si="1"/>
        <v>1.6100000000000003E-3</v>
      </c>
      <c r="E42" s="6">
        <v>9.0959999999999999E-2</v>
      </c>
      <c r="F42" s="6">
        <f t="shared" si="2"/>
        <v>2.1499999999999991E-3</v>
      </c>
      <c r="H42" s="2"/>
      <c r="I42" s="1"/>
    </row>
    <row r="43" spans="2:9" x14ac:dyDescent="0.3">
      <c r="B43" s="4">
        <v>227.22</v>
      </c>
      <c r="C43" s="3">
        <v>6.6489999999999994E-2</v>
      </c>
      <c r="D43" s="3">
        <f t="shared" si="1"/>
        <v>1.4799999999999952E-3</v>
      </c>
      <c r="E43" s="6">
        <v>8.4510000000000002E-2</v>
      </c>
      <c r="F43" s="6">
        <f t="shared" si="2"/>
        <v>1.9633333333333343E-3</v>
      </c>
      <c r="H43" s="2"/>
      <c r="I43" s="1"/>
    </row>
    <row r="44" spans="2:9" x14ac:dyDescent="0.3">
      <c r="B44" s="4">
        <v>232.22</v>
      </c>
      <c r="C44" s="3">
        <v>6.2050000000000001E-2</v>
      </c>
      <c r="D44" s="3">
        <f t="shared" si="1"/>
        <v>1.3600000000000001E-3</v>
      </c>
      <c r="E44" s="6">
        <v>7.8619999999999995E-2</v>
      </c>
      <c r="F44" s="6">
        <f t="shared" si="2"/>
        <v>1.800000000000003E-3</v>
      </c>
      <c r="H44" s="2"/>
      <c r="I44" s="1"/>
    </row>
    <row r="45" spans="2:9" x14ac:dyDescent="0.3">
      <c r="B45" s="4">
        <v>237.22</v>
      </c>
      <c r="C45" s="3">
        <v>5.7970000000000001E-2</v>
      </c>
      <c r="D45" s="3">
        <f t="shared" si="1"/>
        <v>1.2500000000000011E-3</v>
      </c>
      <c r="E45" s="6">
        <v>7.3219999999999993E-2</v>
      </c>
      <c r="F45" s="6">
        <f t="shared" si="2"/>
        <v>1.6466666666666643E-3</v>
      </c>
      <c r="H45" s="2"/>
      <c r="I45" s="1"/>
    </row>
    <row r="46" spans="2:9" x14ac:dyDescent="0.3">
      <c r="B46" s="4">
        <v>242.23</v>
      </c>
      <c r="C46" s="3">
        <v>5.4219999999999997E-2</v>
      </c>
      <c r="D46" s="3">
        <f t="shared" si="1"/>
        <v>1.1533333333333326E-3</v>
      </c>
      <c r="E46" s="6">
        <v>6.8279999999999993E-2</v>
      </c>
      <c r="F46" s="6">
        <f t="shared" si="2"/>
        <v>1.5133333333333318E-3</v>
      </c>
      <c r="H46" s="2"/>
      <c r="I46" s="1"/>
    </row>
    <row r="47" spans="2:9" x14ac:dyDescent="0.3">
      <c r="B47" s="4">
        <v>247.23</v>
      </c>
      <c r="C47" s="3">
        <v>5.076E-2</v>
      </c>
      <c r="D47" s="3">
        <f t="shared" si="1"/>
        <v>1.0600000000000019E-3</v>
      </c>
      <c r="E47" s="6">
        <v>6.3740000000000005E-2</v>
      </c>
      <c r="F47" s="6">
        <f t="shared" si="2"/>
        <v>1.386666666666668E-3</v>
      </c>
      <c r="H47" s="2"/>
      <c r="I47" s="1"/>
    </row>
    <row r="48" spans="2:9" x14ac:dyDescent="0.3">
      <c r="B48" s="4">
        <v>252.23</v>
      </c>
      <c r="C48" s="3">
        <v>4.7579999999999997E-2</v>
      </c>
      <c r="D48" s="3">
        <f t="shared" si="1"/>
        <v>9.7999999999999997E-4</v>
      </c>
      <c r="E48" s="6">
        <v>5.9580000000000001E-2</v>
      </c>
      <c r="F48" s="6">
        <f t="shared" si="2"/>
        <v>1.2766666666666655E-3</v>
      </c>
      <c r="H48" s="2"/>
      <c r="I48" s="1"/>
    </row>
    <row r="49" spans="2:9" x14ac:dyDescent="0.3">
      <c r="B49" s="4">
        <v>257.23</v>
      </c>
      <c r="C49" s="3">
        <v>4.4639999999999999E-2</v>
      </c>
      <c r="D49" s="3">
        <f t="shared" si="1"/>
        <v>9.0666666666666673E-4</v>
      </c>
      <c r="E49" s="6">
        <v>5.5750000000000001E-2</v>
      </c>
      <c r="F49" s="6">
        <f t="shared" si="2"/>
        <v>1.1733333333333353E-3</v>
      </c>
      <c r="H49" s="2"/>
      <c r="I49" s="1"/>
    </row>
    <row r="50" spans="2:9" x14ac:dyDescent="0.3">
      <c r="B50" s="4">
        <v>262.23</v>
      </c>
      <c r="C50" s="3">
        <v>4.1919999999999999E-2</v>
      </c>
      <c r="D50" s="3">
        <f t="shared" si="1"/>
        <v>8.3666666666666611E-4</v>
      </c>
      <c r="E50" s="6">
        <v>5.2229999999999999E-2</v>
      </c>
      <c r="F50" s="6">
        <f t="shared" si="2"/>
        <v>1.083333333333332E-3</v>
      </c>
      <c r="H50" s="2"/>
      <c r="I50" s="1"/>
    </row>
    <row r="51" spans="2:9" x14ac:dyDescent="0.3">
      <c r="B51" s="4">
        <v>267.23</v>
      </c>
      <c r="C51" s="3">
        <v>3.9410000000000001E-2</v>
      </c>
      <c r="D51" s="3">
        <f t="shared" si="1"/>
        <v>7.7333333333333421E-4</v>
      </c>
      <c r="E51" s="6">
        <v>4.8980000000000003E-2</v>
      </c>
      <c r="F51" s="6">
        <f t="shared" si="2"/>
        <v>9.966666666666648E-4</v>
      </c>
      <c r="H51" s="2"/>
      <c r="I51" s="1"/>
    </row>
    <row r="52" spans="2:9" x14ac:dyDescent="0.3">
      <c r="B52" s="4">
        <v>272.23</v>
      </c>
      <c r="C52" s="3">
        <v>3.7089999999999998E-2</v>
      </c>
      <c r="D52" s="3">
        <f t="shared" si="1"/>
        <v>7.166666666666658E-4</v>
      </c>
      <c r="E52" s="6">
        <v>4.5990000000000003E-2</v>
      </c>
      <c r="F52" s="6">
        <f t="shared" si="2"/>
        <v>9.2333333333333503E-4</v>
      </c>
      <c r="H52" s="2"/>
      <c r="I52" s="1"/>
    </row>
    <row r="53" spans="2:9" x14ac:dyDescent="0.3">
      <c r="B53" s="4">
        <v>277.23</v>
      </c>
      <c r="C53" s="3">
        <v>3.4939999999999999E-2</v>
      </c>
      <c r="D53" s="3">
        <f t="shared" si="1"/>
        <v>6.6666666666666784E-4</v>
      </c>
      <c r="E53" s="6">
        <v>4.3220000000000001E-2</v>
      </c>
      <c r="F53" s="6">
        <f t="shared" si="2"/>
        <v>8.5333333333333268E-4</v>
      </c>
      <c r="H53" s="2"/>
      <c r="I53" s="1"/>
    </row>
    <row r="54" spans="2:9" x14ac:dyDescent="0.3">
      <c r="B54" s="4">
        <v>282.23</v>
      </c>
      <c r="C54" s="3">
        <v>3.2939999999999997E-2</v>
      </c>
      <c r="D54" s="3">
        <f t="shared" si="1"/>
        <v>6.1666666666666467E-4</v>
      </c>
      <c r="E54" s="6">
        <v>4.0660000000000002E-2</v>
      </c>
      <c r="F54" s="6">
        <f t="shared" si="2"/>
        <v>7.9000000000000077E-4</v>
      </c>
      <c r="H54" s="2"/>
      <c r="I54" s="1"/>
    </row>
    <row r="55" spans="2:9" x14ac:dyDescent="0.3">
      <c r="B55" s="4">
        <v>287.23</v>
      </c>
      <c r="C55" s="3">
        <v>3.109E-2</v>
      </c>
      <c r="D55" s="3">
        <f t="shared" si="1"/>
        <v>5.7333333333333368E-4</v>
      </c>
      <c r="E55" s="6">
        <v>3.8289999999999998E-2</v>
      </c>
      <c r="F55" s="6">
        <f t="shared" si="2"/>
        <v>7.2999999999999975E-4</v>
      </c>
      <c r="H55" s="2"/>
      <c r="I55" s="1"/>
    </row>
    <row r="56" spans="2:9" x14ac:dyDescent="0.3">
      <c r="B56" s="4">
        <v>292.23</v>
      </c>
      <c r="C56" s="3">
        <v>2.937E-2</v>
      </c>
      <c r="D56" s="3">
        <f t="shared" si="1"/>
        <v>5.3333333333333358E-4</v>
      </c>
      <c r="E56" s="6">
        <v>3.61E-2</v>
      </c>
      <c r="F56" s="6">
        <f t="shared" si="2"/>
        <v>6.8000000000000005E-4</v>
      </c>
      <c r="H56" s="2"/>
      <c r="I56" s="1"/>
    </row>
    <row r="57" spans="2:9" x14ac:dyDescent="0.3">
      <c r="B57" s="4">
        <v>297.23</v>
      </c>
      <c r="C57" s="3">
        <v>2.777E-2</v>
      </c>
      <c r="D57" s="3">
        <f t="shared" si="1"/>
        <v>4.9666666666666609E-4</v>
      </c>
      <c r="E57" s="6">
        <v>3.406E-2</v>
      </c>
      <c r="F57" s="6">
        <f t="shared" si="2"/>
        <v>6.3000000000000035E-4</v>
      </c>
      <c r="H57" s="2"/>
      <c r="I57" s="1"/>
    </row>
    <row r="58" spans="2:9" x14ac:dyDescent="0.3">
      <c r="B58" s="4">
        <v>302.23</v>
      </c>
      <c r="C58" s="3">
        <v>2.6280000000000001E-2</v>
      </c>
      <c r="D58" s="3">
        <f t="shared" si="1"/>
        <v>4.6333333333333469E-4</v>
      </c>
      <c r="E58" s="6">
        <v>3.2169999999999997E-2</v>
      </c>
      <c r="F58" s="6">
        <f t="shared" si="2"/>
        <v>5.8666666666666589E-4</v>
      </c>
      <c r="H58" s="2"/>
      <c r="I58" s="1"/>
    </row>
    <row r="59" spans="2:9" x14ac:dyDescent="0.3">
      <c r="B59" s="4">
        <v>307.23</v>
      </c>
      <c r="C59" s="3">
        <v>2.4889999999999999E-2</v>
      </c>
      <c r="D59" s="3">
        <f t="shared" si="1"/>
        <v>4.3333333333333245E-4</v>
      </c>
      <c r="E59" s="6">
        <v>3.041E-2</v>
      </c>
      <c r="F59" s="6">
        <f t="shared" si="2"/>
        <v>5.4666666666666752E-4</v>
      </c>
      <c r="H59" s="2"/>
      <c r="I59" s="1"/>
    </row>
    <row r="60" spans="2:9" x14ac:dyDescent="0.3">
      <c r="B60" s="4">
        <v>312.23</v>
      </c>
      <c r="C60" s="3">
        <v>2.359E-2</v>
      </c>
      <c r="D60" s="3">
        <f t="shared" si="1"/>
        <v>4.033333333333328E-4</v>
      </c>
      <c r="E60" s="6">
        <v>2.877E-2</v>
      </c>
      <c r="F60" s="6">
        <f t="shared" si="2"/>
        <v>5.0666666666666568E-4</v>
      </c>
      <c r="H60" s="2"/>
      <c r="I60" s="1"/>
    </row>
    <row r="61" spans="2:9" x14ac:dyDescent="0.3">
      <c r="B61" s="4">
        <v>317.23</v>
      </c>
      <c r="C61" s="3">
        <v>2.2380000000000001E-2</v>
      </c>
      <c r="D61" s="3">
        <f t="shared" si="1"/>
        <v>3.7666666666666664E-4</v>
      </c>
      <c r="E61" s="6">
        <v>2.725E-2</v>
      </c>
      <c r="F61" s="6">
        <f t="shared" si="2"/>
        <v>4.766666666666669E-4</v>
      </c>
      <c r="H61" s="2"/>
      <c r="I61" s="1"/>
    </row>
    <row r="62" spans="2:9" x14ac:dyDescent="0.3">
      <c r="B62" s="4">
        <v>322.23</v>
      </c>
      <c r="C62" s="3">
        <v>2.1250000000000002E-2</v>
      </c>
      <c r="D62" s="3">
        <f t="shared" si="1"/>
        <v>3.5333333333333397E-4</v>
      </c>
      <c r="E62" s="6">
        <v>2.5819999999999999E-2</v>
      </c>
      <c r="F62" s="6">
        <f t="shared" si="2"/>
        <v>4.3999999999999942E-4</v>
      </c>
      <c r="H62" s="2"/>
      <c r="I62" s="1"/>
    </row>
    <row r="63" spans="2:9" x14ac:dyDescent="0.3">
      <c r="B63" s="4">
        <v>327.23</v>
      </c>
      <c r="C63" s="3">
        <v>2.019E-2</v>
      </c>
      <c r="D63" s="3">
        <f t="shared" si="1"/>
        <v>3.3333333333333392E-4</v>
      </c>
      <c r="E63" s="6">
        <v>2.4500000000000001E-2</v>
      </c>
      <c r="F63" s="6">
        <f t="shared" si="2"/>
        <v>4.1333333333333413E-4</v>
      </c>
      <c r="H63" s="2"/>
      <c r="I63" s="1"/>
    </row>
    <row r="64" spans="2:9" x14ac:dyDescent="0.3">
      <c r="B64" s="4">
        <v>332.23</v>
      </c>
      <c r="C64" s="3">
        <v>1.9189999999999999E-2</v>
      </c>
      <c r="D64" s="3">
        <f t="shared" si="1"/>
        <v>3.13333333333333E-4</v>
      </c>
      <c r="E64" s="6">
        <v>2.3259999999999999E-2</v>
      </c>
      <c r="F64" s="6">
        <f t="shared" si="2"/>
        <v>3.8666666666666624E-4</v>
      </c>
      <c r="H64" s="2"/>
      <c r="I64" s="1"/>
    </row>
    <row r="65" spans="2:9" x14ac:dyDescent="0.3">
      <c r="B65" s="4">
        <v>337.23</v>
      </c>
      <c r="C65" s="3">
        <v>1.8249999999999999E-2</v>
      </c>
      <c r="D65" s="3">
        <f t="shared" si="1"/>
        <v>2.9666666666666643E-4</v>
      </c>
      <c r="E65" s="6">
        <v>2.2100000000000002E-2</v>
      </c>
      <c r="F65" s="6">
        <f t="shared" si="2"/>
        <v>3.6333333333333356E-4</v>
      </c>
      <c r="H65" s="2"/>
      <c r="I65" s="1"/>
    </row>
    <row r="66" spans="2:9" x14ac:dyDescent="0.3">
      <c r="B66" s="4">
        <v>342.23</v>
      </c>
      <c r="C66" s="3">
        <v>1.736E-2</v>
      </c>
      <c r="D66" s="3">
        <f t="shared" si="1"/>
        <v>2.8333333333333335E-4</v>
      </c>
      <c r="E66" s="6">
        <v>2.1010000000000001E-2</v>
      </c>
      <c r="F66" s="6">
        <f t="shared" si="2"/>
        <v>3.4000000000000002E-4</v>
      </c>
      <c r="H66" s="2"/>
      <c r="I66" s="1"/>
    </row>
    <row r="67" spans="2:9" x14ac:dyDescent="0.3">
      <c r="B67" s="4">
        <v>347.23</v>
      </c>
      <c r="C67" s="3">
        <v>1.651E-2</v>
      </c>
      <c r="D67" s="3">
        <f t="shared" si="1"/>
        <v>2.7000000000000027E-4</v>
      </c>
      <c r="E67" s="6">
        <v>1.9990000000000001E-2</v>
      </c>
      <c r="F67" s="6">
        <f t="shared" ref="F67:F98" si="3">E67/3-E68/3</f>
        <v>3.2000000000000084E-4</v>
      </c>
      <c r="H67" s="2"/>
      <c r="I67" s="1"/>
    </row>
    <row r="68" spans="2:9" x14ac:dyDescent="0.3">
      <c r="B68" s="4">
        <v>352.23</v>
      </c>
      <c r="C68" s="3">
        <v>1.5699999999999999E-2</v>
      </c>
      <c r="D68" s="3">
        <f t="shared" ref="D68:D77" si="4">C68/3-C69/3</f>
        <v>2.633333333333333E-4</v>
      </c>
      <c r="E68" s="6">
        <v>1.9029999999999998E-2</v>
      </c>
      <c r="F68" s="6">
        <f t="shared" si="3"/>
        <v>3.0333333333333254E-4</v>
      </c>
      <c r="H68" s="2"/>
      <c r="I68" s="1"/>
    </row>
    <row r="69" spans="2:9" x14ac:dyDescent="0.3">
      <c r="B69" s="4">
        <v>357.23</v>
      </c>
      <c r="C69" s="3">
        <v>1.491E-2</v>
      </c>
      <c r="D69" s="3">
        <f t="shared" si="4"/>
        <v>2.5999999999999981E-4</v>
      </c>
      <c r="E69" s="6">
        <v>1.8120000000000001E-2</v>
      </c>
      <c r="F69" s="6">
        <f t="shared" si="3"/>
        <v>2.8666666666666684E-4</v>
      </c>
      <c r="H69" s="2"/>
      <c r="I69" s="1"/>
    </row>
    <row r="70" spans="2:9" x14ac:dyDescent="0.3">
      <c r="B70" s="4">
        <v>362.23</v>
      </c>
      <c r="C70" s="3">
        <v>1.413E-2</v>
      </c>
      <c r="D70" s="3">
        <f t="shared" si="4"/>
        <v>2.5333333333333284E-4</v>
      </c>
      <c r="E70" s="6">
        <v>1.7260000000000001E-2</v>
      </c>
      <c r="F70" s="6">
        <f t="shared" si="3"/>
        <v>2.7333333333333376E-4</v>
      </c>
      <c r="H70" s="2"/>
      <c r="I70" s="1"/>
    </row>
    <row r="71" spans="2:9" x14ac:dyDescent="0.3">
      <c r="B71" s="4">
        <v>367.23</v>
      </c>
      <c r="C71" s="3">
        <v>1.337E-2</v>
      </c>
      <c r="D71" s="3">
        <f t="shared" si="4"/>
        <v>2.5000000000000022E-4</v>
      </c>
      <c r="E71" s="6">
        <v>1.644E-2</v>
      </c>
      <c r="F71" s="6">
        <f t="shared" si="3"/>
        <v>2.6666666666666592E-4</v>
      </c>
      <c r="H71" s="2"/>
      <c r="I71" s="1"/>
    </row>
    <row r="72" spans="2:9" x14ac:dyDescent="0.3">
      <c r="B72" s="4">
        <v>372.23</v>
      </c>
      <c r="C72" s="3">
        <v>1.2619999999999999E-2</v>
      </c>
      <c r="D72" s="3">
        <f t="shared" si="4"/>
        <v>2.5000000000000022E-4</v>
      </c>
      <c r="E72" s="6">
        <v>1.5640000000000001E-2</v>
      </c>
      <c r="F72" s="6">
        <f t="shared" si="3"/>
        <v>2.5333333333333371E-4</v>
      </c>
      <c r="H72" s="2"/>
      <c r="I72" s="1"/>
    </row>
    <row r="73" spans="2:9" x14ac:dyDescent="0.3">
      <c r="B73" s="4">
        <v>377.23</v>
      </c>
      <c r="C73" s="3">
        <v>1.187E-2</v>
      </c>
      <c r="D73" s="3">
        <f t="shared" si="4"/>
        <v>2.4666666666666674E-4</v>
      </c>
      <c r="E73" s="6">
        <v>1.4880000000000001E-2</v>
      </c>
      <c r="F73" s="6">
        <f t="shared" si="3"/>
        <v>2.5333333333333284E-4</v>
      </c>
      <c r="H73" s="2"/>
      <c r="I73" s="1"/>
    </row>
    <row r="74" spans="2:9" x14ac:dyDescent="0.3">
      <c r="B74" s="4">
        <v>382.23</v>
      </c>
      <c r="C74" s="3">
        <v>1.1129999999999999E-2</v>
      </c>
      <c r="D74" s="3">
        <f t="shared" si="4"/>
        <v>2.4999999999999979E-4</v>
      </c>
      <c r="E74" s="6">
        <v>1.4120000000000001E-2</v>
      </c>
      <c r="F74" s="6">
        <f t="shared" si="3"/>
        <v>2.466666666666676E-4</v>
      </c>
      <c r="H74" s="2"/>
      <c r="I74" s="1"/>
    </row>
    <row r="75" spans="2:9" x14ac:dyDescent="0.3">
      <c r="B75" s="4">
        <v>387.23</v>
      </c>
      <c r="C75" s="3">
        <v>1.038E-2</v>
      </c>
      <c r="D75" s="3">
        <f t="shared" si="4"/>
        <v>2.4533333333333351E-4</v>
      </c>
      <c r="E75" s="6">
        <v>1.338E-2</v>
      </c>
      <c r="F75" s="6">
        <f t="shared" si="3"/>
        <v>2.4333333333333325E-4</v>
      </c>
      <c r="H75" s="2"/>
      <c r="I75" s="1"/>
    </row>
    <row r="76" spans="2:9" x14ac:dyDescent="0.3">
      <c r="B76" s="4">
        <v>392.23</v>
      </c>
      <c r="C76" s="3">
        <v>9.6439999999999998E-3</v>
      </c>
      <c r="D76" s="3">
        <f t="shared" si="4"/>
        <v>2.4366666666666634E-4</v>
      </c>
      <c r="E76" s="6">
        <v>1.265E-2</v>
      </c>
      <c r="F76" s="6">
        <f t="shared" si="3"/>
        <v>2.4333333333333325E-4</v>
      </c>
      <c r="H76" s="2"/>
      <c r="I76" s="1"/>
    </row>
    <row r="77" spans="2:9" x14ac:dyDescent="0.3">
      <c r="B77" s="4">
        <v>397.23</v>
      </c>
      <c r="C77" s="3">
        <v>8.9130000000000008E-3</v>
      </c>
      <c r="D77" s="3">
        <f t="shared" si="4"/>
        <v>2.9710000000000001E-3</v>
      </c>
      <c r="E77" s="6">
        <v>1.192E-2</v>
      </c>
      <c r="F77" s="6">
        <f t="shared" si="3"/>
        <v>3.9733333333333331E-3</v>
      </c>
    </row>
    <row r="79" spans="2:9" x14ac:dyDescent="0.3">
      <c r="D79" s="3">
        <f>SUM(D3:D78)*3</f>
        <v>0.53940000000000032</v>
      </c>
      <c r="F79" s="6">
        <f>SUM(F3:F78)*3</f>
        <v>0.83260000000000001</v>
      </c>
    </row>
  </sheetData>
  <phoneticPr fontId="1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workbookViewId="0">
      <selection activeCell="L9" sqref="L9"/>
    </sheetView>
  </sheetViews>
  <sheetFormatPr defaultRowHeight="16.5" x14ac:dyDescent="0.3"/>
  <sheetData>
    <row r="1" spans="1:7" x14ac:dyDescent="0.3">
      <c r="A1" t="s">
        <v>3</v>
      </c>
      <c r="B1" t="s">
        <v>4</v>
      </c>
      <c r="C1" t="s">
        <v>5</v>
      </c>
      <c r="E1" t="s">
        <v>6</v>
      </c>
      <c r="F1" t="s">
        <v>7</v>
      </c>
      <c r="G1" t="s">
        <v>8</v>
      </c>
    </row>
    <row r="2" spans="1:7" x14ac:dyDescent="0.3">
      <c r="A2">
        <v>21.2</v>
      </c>
      <c r="B2" s="2">
        <v>7.8993900000000003E-4</v>
      </c>
      <c r="C2">
        <v>1.4599999999999999E-3</v>
      </c>
      <c r="E2">
        <v>21.2</v>
      </c>
      <c r="F2" s="2">
        <v>9.6967600000000004E-4</v>
      </c>
      <c r="G2" s="2">
        <v>3.2526099999999999E-19</v>
      </c>
    </row>
    <row r="3" spans="1:7" x14ac:dyDescent="0.3">
      <c r="A3">
        <v>31.3</v>
      </c>
      <c r="B3" s="2">
        <v>8.0418500000000001E-4</v>
      </c>
      <c r="C3">
        <v>1.4599999999999999E-3</v>
      </c>
      <c r="E3">
        <v>31.3</v>
      </c>
      <c r="F3" s="2">
        <v>7.2068900000000005E-4</v>
      </c>
      <c r="G3" s="2">
        <v>2.52489E-4</v>
      </c>
    </row>
    <row r="4" spans="1:7" x14ac:dyDescent="0.3">
      <c r="A4">
        <v>43.1</v>
      </c>
      <c r="B4">
        <v>1.17E-3</v>
      </c>
      <c r="C4">
        <v>2.0600000000000002E-3</v>
      </c>
      <c r="E4">
        <v>43.1</v>
      </c>
      <c r="F4" s="2">
        <v>9.0336300000000002E-4</v>
      </c>
      <c r="G4" s="2">
        <v>5.04978E-4</v>
      </c>
    </row>
    <row r="5" spans="1:7" x14ac:dyDescent="0.3">
      <c r="A5">
        <v>49.1</v>
      </c>
      <c r="B5">
        <v>1.8500000000000001E-3</v>
      </c>
      <c r="C5">
        <v>3.1900000000000001E-3</v>
      </c>
      <c r="E5">
        <v>49.1</v>
      </c>
      <c r="F5">
        <v>2.5500000000000002E-3</v>
      </c>
      <c r="G5" s="2">
        <v>8.4241700000000004E-4</v>
      </c>
    </row>
    <row r="6" spans="1:7" x14ac:dyDescent="0.3">
      <c r="A6">
        <v>56.7</v>
      </c>
      <c r="B6">
        <v>2.7499999999999998E-3</v>
      </c>
      <c r="C6">
        <v>4.5599999999999998E-3</v>
      </c>
      <c r="E6">
        <v>56.7</v>
      </c>
      <c r="F6">
        <v>4.4200000000000003E-3</v>
      </c>
      <c r="G6">
        <v>1.9499999999999999E-3</v>
      </c>
    </row>
    <row r="7" spans="1:7" x14ac:dyDescent="0.3">
      <c r="A7">
        <v>68.508499999999998</v>
      </c>
      <c r="B7">
        <v>4.1000000000000003E-3</v>
      </c>
      <c r="C7">
        <v>6.4700000000000001E-3</v>
      </c>
      <c r="E7">
        <v>68.508499999999998</v>
      </c>
      <c r="F7">
        <v>6.0299999999999998E-3</v>
      </c>
      <c r="G7">
        <v>3.82E-3</v>
      </c>
    </row>
    <row r="8" spans="1:7" x14ac:dyDescent="0.3">
      <c r="A8">
        <v>74.102999999999994</v>
      </c>
      <c r="B8">
        <v>5.8799999999999998E-3</v>
      </c>
      <c r="C8">
        <v>8.6700000000000006E-3</v>
      </c>
      <c r="E8">
        <v>74.102999999999994</v>
      </c>
      <c r="F8">
        <v>7.6499999999999997E-3</v>
      </c>
      <c r="G8">
        <v>5.7099999999999998E-3</v>
      </c>
    </row>
    <row r="9" spans="1:7" x14ac:dyDescent="0.3">
      <c r="A9">
        <v>79.697500000000005</v>
      </c>
      <c r="B9">
        <v>7.7999999999999996E-3</v>
      </c>
      <c r="C9">
        <v>1.1169999999999999E-2</v>
      </c>
      <c r="E9">
        <v>79.697500000000005</v>
      </c>
      <c r="F9">
        <v>8.7399999999999995E-3</v>
      </c>
      <c r="G9">
        <v>8.4700000000000001E-3</v>
      </c>
    </row>
    <row r="10" spans="1:7" x14ac:dyDescent="0.3">
      <c r="A10">
        <v>85.292000000000002</v>
      </c>
      <c r="B10">
        <v>9.4599999999999997E-3</v>
      </c>
      <c r="C10">
        <v>1.3599999999999999E-2</v>
      </c>
      <c r="E10">
        <v>85.292000000000002</v>
      </c>
      <c r="F10">
        <v>9.41E-3</v>
      </c>
      <c r="G10">
        <v>1.0059999999999999E-2</v>
      </c>
    </row>
    <row r="11" spans="1:7" x14ac:dyDescent="0.3">
      <c r="A11">
        <v>90.886499999999998</v>
      </c>
      <c r="B11">
        <v>1.027E-2</v>
      </c>
      <c r="C11">
        <v>1.546E-2</v>
      </c>
      <c r="E11">
        <v>90.886499999999998</v>
      </c>
      <c r="F11">
        <v>9.2599999999999991E-3</v>
      </c>
      <c r="G11">
        <v>1.2409999999999999E-2</v>
      </c>
    </row>
    <row r="12" spans="1:7" x14ac:dyDescent="0.3">
      <c r="A12">
        <v>96.480999999999995</v>
      </c>
      <c r="B12">
        <v>1.013E-2</v>
      </c>
      <c r="C12">
        <v>1.619E-2</v>
      </c>
      <c r="E12">
        <v>96.480999999999995</v>
      </c>
      <c r="F12">
        <v>8.9300000000000004E-3</v>
      </c>
      <c r="G12">
        <v>1.3169999999999999E-2</v>
      </c>
    </row>
    <row r="13" spans="1:7" x14ac:dyDescent="0.3">
      <c r="A13">
        <v>102.07550000000001</v>
      </c>
      <c r="B13">
        <v>9.2999999999999992E-3</v>
      </c>
      <c r="C13">
        <v>1.5890000000000001E-2</v>
      </c>
      <c r="E13">
        <v>102.07550000000001</v>
      </c>
      <c r="F13">
        <v>8.1099999999999992E-3</v>
      </c>
      <c r="G13">
        <v>1.3350000000000001E-2</v>
      </c>
    </row>
    <row r="14" spans="1:7" x14ac:dyDescent="0.3">
      <c r="A14">
        <v>107.67</v>
      </c>
      <c r="B14">
        <v>8.0700000000000008E-3</v>
      </c>
      <c r="C14">
        <v>1.4540000000000001E-2</v>
      </c>
      <c r="E14">
        <v>107.67</v>
      </c>
      <c r="F14">
        <v>6.8999999999999999E-3</v>
      </c>
      <c r="G14">
        <v>1.332E-2</v>
      </c>
    </row>
    <row r="15" spans="1:7" x14ac:dyDescent="0.3">
      <c r="A15">
        <v>113.2645</v>
      </c>
      <c r="B15">
        <v>6.6899999999999998E-3</v>
      </c>
      <c r="C15">
        <v>1.2630000000000001E-2</v>
      </c>
      <c r="E15">
        <v>113.2645</v>
      </c>
      <c r="F15">
        <v>5.7299999999999999E-3</v>
      </c>
      <c r="G15">
        <v>1.248E-2</v>
      </c>
    </row>
    <row r="16" spans="1:7" x14ac:dyDescent="0.3">
      <c r="A16">
        <v>118.85899999999999</v>
      </c>
      <c r="B16">
        <v>5.3800000000000002E-3</v>
      </c>
      <c r="C16">
        <v>1.0529999999999999E-2</v>
      </c>
      <c r="E16">
        <v>118.85899999999999</v>
      </c>
      <c r="F16">
        <v>4.3200000000000001E-3</v>
      </c>
      <c r="G16">
        <v>1.1560000000000001E-2</v>
      </c>
    </row>
    <row r="17" spans="1:7" x14ac:dyDescent="0.3">
      <c r="A17">
        <v>124.45350000000001</v>
      </c>
      <c r="B17">
        <v>4.15E-3</v>
      </c>
      <c r="C17">
        <v>8.4600000000000005E-3</v>
      </c>
      <c r="E17">
        <v>124.45350000000001</v>
      </c>
      <c r="F17">
        <v>3.29E-3</v>
      </c>
      <c r="G17">
        <v>9.7699999999999992E-3</v>
      </c>
    </row>
    <row r="18" spans="1:7" x14ac:dyDescent="0.3">
      <c r="A18">
        <v>130.048</v>
      </c>
      <c r="B18">
        <v>3.0100000000000001E-3</v>
      </c>
      <c r="C18">
        <v>6.1799999999999997E-3</v>
      </c>
      <c r="E18">
        <v>130.048</v>
      </c>
      <c r="F18">
        <v>2.2599999999999999E-3</v>
      </c>
      <c r="G18">
        <v>7.9799999999999992E-3</v>
      </c>
    </row>
    <row r="19" spans="1:7" x14ac:dyDescent="0.3">
      <c r="A19">
        <v>135.64250000000001</v>
      </c>
      <c r="B19">
        <v>2.1700000000000001E-3</v>
      </c>
      <c r="C19">
        <v>4.5100000000000001E-3</v>
      </c>
      <c r="E19">
        <v>135.64250000000001</v>
      </c>
      <c r="F19">
        <v>1.2600000000000001E-3</v>
      </c>
      <c r="G19">
        <v>6.0899999999999999E-3</v>
      </c>
    </row>
    <row r="20" spans="1:7" x14ac:dyDescent="0.3">
      <c r="A20">
        <v>141.23699999999999</v>
      </c>
      <c r="B20">
        <v>1.5299999999999999E-3</v>
      </c>
      <c r="C20">
        <v>3.2100000000000002E-3</v>
      </c>
      <c r="E20">
        <v>141.23699999999999</v>
      </c>
      <c r="F20" s="2">
        <v>9.1087000000000004E-4</v>
      </c>
      <c r="G20">
        <v>4.7000000000000002E-3</v>
      </c>
    </row>
    <row r="21" spans="1:7" x14ac:dyDescent="0.3">
      <c r="A21">
        <v>146.83150000000001</v>
      </c>
      <c r="B21">
        <v>1.0300000000000001E-3</v>
      </c>
      <c r="C21">
        <v>2.2699999999999999E-3</v>
      </c>
      <c r="E21">
        <v>146.83150000000001</v>
      </c>
      <c r="F21" s="2">
        <v>7.1568399999999996E-4</v>
      </c>
      <c r="G21">
        <v>2.9099999999999998E-3</v>
      </c>
    </row>
    <row r="22" spans="1:7" x14ac:dyDescent="0.3">
      <c r="A22">
        <v>152.42599999999999</v>
      </c>
      <c r="B22" s="2">
        <v>7.77928E-4</v>
      </c>
      <c r="C22">
        <v>1.56E-3</v>
      </c>
      <c r="E22">
        <v>152.42599999999999</v>
      </c>
      <c r="F22" s="2">
        <v>5.49275E-4</v>
      </c>
      <c r="G22">
        <v>2.2399999999999998E-3</v>
      </c>
    </row>
    <row r="23" spans="1:7" x14ac:dyDescent="0.3">
      <c r="A23">
        <v>158.0205</v>
      </c>
      <c r="B23" s="2">
        <v>5.0586299999999995E-4</v>
      </c>
      <c r="C23">
        <v>1.1000000000000001E-3</v>
      </c>
      <c r="E23">
        <v>158.0205</v>
      </c>
      <c r="F23" s="2">
        <v>8.53315E-4</v>
      </c>
      <c r="G23">
        <v>1.41E-3</v>
      </c>
    </row>
    <row r="24" spans="1:7" x14ac:dyDescent="0.3">
      <c r="A24">
        <v>163.61500000000001</v>
      </c>
      <c r="B24" s="2">
        <v>3.2011000000000002E-4</v>
      </c>
      <c r="C24" s="2">
        <v>7.8845900000000003E-4</v>
      </c>
      <c r="D24" s="2"/>
      <c r="E24">
        <v>163.61500000000001</v>
      </c>
      <c r="F24" s="2">
        <v>6.6688700000000001E-4</v>
      </c>
      <c r="G24" s="2">
        <v>7.9207599999999996E-4</v>
      </c>
    </row>
    <row r="25" spans="1:7" x14ac:dyDescent="0.3">
      <c r="A25">
        <v>169.20949999999999</v>
      </c>
      <c r="B25" s="2">
        <v>2.4385300000000001E-4</v>
      </c>
      <c r="C25" s="2">
        <v>4.7165999999999999E-4</v>
      </c>
      <c r="D25" s="2"/>
      <c r="E25">
        <v>169.20949999999999</v>
      </c>
      <c r="F25" s="2">
        <v>6.2810000000000003E-4</v>
      </c>
      <c r="G25" s="2">
        <v>3.3193300000000002E-4</v>
      </c>
    </row>
    <row r="26" spans="1:7" x14ac:dyDescent="0.3">
      <c r="A26">
        <v>174.804</v>
      </c>
      <c r="B26" s="2">
        <v>1.6871400000000001E-4</v>
      </c>
      <c r="C26" s="2">
        <v>3.7455300000000002E-4</v>
      </c>
      <c r="D26" s="2"/>
      <c r="E26">
        <v>174.804</v>
      </c>
      <c r="F26" s="2">
        <v>4.9922699999999998E-4</v>
      </c>
      <c r="G26" s="2">
        <v>2.2220599999999999E-4</v>
      </c>
    </row>
    <row r="27" spans="1:7" x14ac:dyDescent="0.3">
      <c r="A27">
        <v>180.39850000000001</v>
      </c>
      <c r="B27" s="2">
        <v>1.17038E-4</v>
      </c>
      <c r="C27" s="2">
        <v>2.5479799999999998E-4</v>
      </c>
      <c r="D27" s="2"/>
      <c r="E27">
        <v>180.39850000000001</v>
      </c>
      <c r="F27" s="2">
        <v>2.2146199999999999E-4</v>
      </c>
      <c r="G27" s="2">
        <v>1.67343E-4</v>
      </c>
    </row>
    <row r="28" spans="1:7" x14ac:dyDescent="0.3">
      <c r="A28">
        <v>185.99299999999999</v>
      </c>
      <c r="B28" s="2">
        <v>5.92175E-5</v>
      </c>
      <c r="C28" s="2">
        <v>1.82888E-4</v>
      </c>
      <c r="D28" s="2"/>
      <c r="E28">
        <v>185.99299999999999</v>
      </c>
      <c r="F28" s="2">
        <v>5.7680100000000005E-4</v>
      </c>
      <c r="G28" s="2">
        <v>1.39911E-4</v>
      </c>
    </row>
    <row r="29" spans="1:7" x14ac:dyDescent="0.3">
      <c r="A29">
        <v>191.58750000000001</v>
      </c>
      <c r="B29" s="2">
        <v>2.5698200000000001E-5</v>
      </c>
      <c r="C29" s="2">
        <v>1.4296999999999999E-4</v>
      </c>
      <c r="D29" s="2"/>
      <c r="E29">
        <v>191.58750000000001</v>
      </c>
      <c r="F29" s="2">
        <v>7.8074600000000002E-4</v>
      </c>
      <c r="G29" s="2">
        <v>1.2619500000000001E-4</v>
      </c>
    </row>
    <row r="30" spans="1:7" x14ac:dyDescent="0.3">
      <c r="A30">
        <v>197.18199999999999</v>
      </c>
      <c r="B30" s="2">
        <v>8.4077699999999996E-5</v>
      </c>
      <c r="C30" s="2">
        <v>8.2667800000000002E-5</v>
      </c>
      <c r="D30" s="2"/>
      <c r="E30">
        <v>197.18199999999999</v>
      </c>
      <c r="F30" s="2">
        <v>3.4157600000000001E-4</v>
      </c>
      <c r="G30" s="2">
        <v>1.19337E-4</v>
      </c>
    </row>
    <row r="31" spans="1:7" x14ac:dyDescent="0.3">
      <c r="A31">
        <v>202.7765</v>
      </c>
      <c r="B31" s="2">
        <v>4.9441000000000003E-5</v>
      </c>
      <c r="C31" s="2">
        <v>9.0028699999999994E-5</v>
      </c>
      <c r="D31" s="2"/>
      <c r="E31">
        <v>202.7765</v>
      </c>
      <c r="F31" s="2">
        <v>2.7088399999999999E-4</v>
      </c>
      <c r="G31" s="2">
        <v>1.15908E-4</v>
      </c>
    </row>
    <row r="32" spans="1:7" x14ac:dyDescent="0.3">
      <c r="A32">
        <v>208.37100000000001</v>
      </c>
      <c r="B32" s="2">
        <v>4.32958E-5</v>
      </c>
      <c r="C32" s="2">
        <v>8.1818500000000003E-5</v>
      </c>
      <c r="D32" s="2"/>
      <c r="E32">
        <v>208.37100000000001</v>
      </c>
      <c r="F32" s="2">
        <v>2.0019100000000001E-4</v>
      </c>
      <c r="G32" s="2">
        <v>1.1247999999999999E-4</v>
      </c>
    </row>
    <row r="33" spans="1:7" x14ac:dyDescent="0.3">
      <c r="A33">
        <v>213.96549999999999</v>
      </c>
      <c r="B33" s="2">
        <v>6.6759400000000003E-5</v>
      </c>
      <c r="C33" s="2">
        <v>5.0959599999999999E-5</v>
      </c>
      <c r="D33" s="2"/>
      <c r="E33">
        <v>213.96549999999999</v>
      </c>
      <c r="F33" s="2">
        <v>2.10201E-4</v>
      </c>
      <c r="G33" s="2">
        <v>1.41583E-4</v>
      </c>
    </row>
    <row r="34" spans="1:7" x14ac:dyDescent="0.3">
      <c r="A34">
        <v>219.56</v>
      </c>
      <c r="B34" s="2">
        <v>6.7317999999999995E-5</v>
      </c>
      <c r="C34" s="2">
        <v>3.85028E-5</v>
      </c>
      <c r="D34" s="2"/>
      <c r="E34">
        <v>219.56</v>
      </c>
      <c r="F34" s="2">
        <v>2.2021000000000001E-4</v>
      </c>
      <c r="G34" s="2">
        <v>1.01468E-4</v>
      </c>
    </row>
    <row r="35" spans="1:7" x14ac:dyDescent="0.3">
      <c r="A35">
        <v>225.15450000000001</v>
      </c>
      <c r="B35" s="2">
        <v>4.69271E-5</v>
      </c>
      <c r="C35" s="2">
        <v>3.9918400000000001E-5</v>
      </c>
      <c r="D35" s="2"/>
      <c r="E35">
        <v>225.15450000000001</v>
      </c>
      <c r="F35" s="2">
        <v>1.63907E-4</v>
      </c>
      <c r="G35" s="2">
        <v>2.8316499999999999E-4</v>
      </c>
    </row>
    <row r="36" spans="1:7" x14ac:dyDescent="0.3">
      <c r="A36">
        <v>230.749</v>
      </c>
      <c r="B36" s="2">
        <v>4.8882399999999998E-5</v>
      </c>
      <c r="C36" s="2">
        <v>7.5023899999999998E-5</v>
      </c>
      <c r="D36" s="2"/>
      <c r="E36">
        <v>230.749</v>
      </c>
      <c r="F36" s="2">
        <v>9.2588499999999996E-5</v>
      </c>
      <c r="G36" s="2">
        <v>2.8237899999999997E-4</v>
      </c>
    </row>
    <row r="37" spans="1:7" x14ac:dyDescent="0.3">
      <c r="A37">
        <v>236.34350000000001</v>
      </c>
      <c r="B37" s="2">
        <v>5.69829E-5</v>
      </c>
      <c r="C37" s="2">
        <v>5.5489399999999998E-5</v>
      </c>
      <c r="D37" s="2"/>
      <c r="E37">
        <v>236.34350000000001</v>
      </c>
      <c r="F37" s="2">
        <v>1.5952699999999999E-4</v>
      </c>
      <c r="G37" s="2">
        <v>1.9624900000000001E-4</v>
      </c>
    </row>
    <row r="38" spans="1:7" x14ac:dyDescent="0.3">
      <c r="A38">
        <v>241.93799999999999</v>
      </c>
      <c r="B38" s="2">
        <v>8.5195E-5</v>
      </c>
      <c r="C38" s="2">
        <v>5.1242700000000003E-5</v>
      </c>
      <c r="D38" s="2"/>
      <c r="E38">
        <v>241.93799999999999</v>
      </c>
      <c r="F38" s="2">
        <v>1.9299700000000001E-4</v>
      </c>
      <c r="G38" s="2">
        <v>1.1012E-4</v>
      </c>
    </row>
    <row r="39" spans="1:7" x14ac:dyDescent="0.3">
      <c r="A39">
        <v>247.5325</v>
      </c>
      <c r="B39" s="2">
        <v>7.6256500000000004E-5</v>
      </c>
      <c r="C39" s="2">
        <v>8.1535399999999999E-5</v>
      </c>
      <c r="D39" s="2"/>
      <c r="E39">
        <v>247.5325</v>
      </c>
      <c r="F39" s="2">
        <v>2.2646600000000001E-4</v>
      </c>
      <c r="G39" s="2">
        <v>6.6858499999999997E-5</v>
      </c>
    </row>
    <row r="40" spans="1:7" x14ac:dyDescent="0.3">
      <c r="A40">
        <v>253.12700000000001</v>
      </c>
      <c r="B40" s="2">
        <v>9.2457499999999994E-5</v>
      </c>
      <c r="C40" s="2">
        <v>1.3164599999999999E-4</v>
      </c>
      <c r="D40" s="2"/>
      <c r="E40">
        <v>253.12700000000001</v>
      </c>
      <c r="F40" s="2">
        <v>4.9171999999999996E-4</v>
      </c>
      <c r="G40" s="2">
        <v>3.41765E-4</v>
      </c>
    </row>
    <row r="41" spans="1:7" x14ac:dyDescent="0.3">
      <c r="A41">
        <v>258.72149999999999</v>
      </c>
      <c r="B41" s="2">
        <v>1.3882599999999999E-4</v>
      </c>
      <c r="C41" s="2">
        <v>1.05883E-4</v>
      </c>
      <c r="D41" s="2"/>
      <c r="E41">
        <v>258.72149999999999</v>
      </c>
      <c r="F41" s="2">
        <v>3.12799E-4</v>
      </c>
      <c r="G41" s="2">
        <v>6.1667099999999995E-4</v>
      </c>
    </row>
    <row r="42" spans="1:7" x14ac:dyDescent="0.3">
      <c r="A42">
        <v>264.31599999999997</v>
      </c>
      <c r="B42" s="2">
        <v>1.5698200000000001E-4</v>
      </c>
      <c r="C42" s="2">
        <v>1.78925E-4</v>
      </c>
      <c r="D42" s="2"/>
      <c r="E42">
        <v>264.31599999999997</v>
      </c>
      <c r="F42" s="2">
        <v>4.5793800000000002E-4</v>
      </c>
      <c r="G42" s="2">
        <v>2.8709800000000001E-4</v>
      </c>
    </row>
    <row r="43" spans="1:7" x14ac:dyDescent="0.3">
      <c r="A43">
        <v>269.91050000000001</v>
      </c>
      <c r="B43" s="2">
        <v>1.3854699999999999E-4</v>
      </c>
      <c r="C43" s="2">
        <v>1.6335399999999999E-4</v>
      </c>
      <c r="D43" s="2"/>
      <c r="E43">
        <v>269.91050000000001</v>
      </c>
      <c r="F43" s="2">
        <v>4.9547299999999996E-4</v>
      </c>
      <c r="G43" s="2">
        <v>2.04508E-4</v>
      </c>
    </row>
    <row r="44" spans="1:7" x14ac:dyDescent="0.3">
      <c r="A44">
        <v>275.505</v>
      </c>
      <c r="B44" s="2">
        <v>1.2793200000000001E-4</v>
      </c>
      <c r="C44" s="2">
        <v>1.5316200000000001E-4</v>
      </c>
      <c r="D44" s="2"/>
      <c r="E44">
        <v>275.505</v>
      </c>
      <c r="F44" s="2">
        <v>4.1039199999999998E-4</v>
      </c>
      <c r="G44" s="2">
        <v>1.67539E-4</v>
      </c>
    </row>
    <row r="45" spans="1:7" x14ac:dyDescent="0.3">
      <c r="A45">
        <v>281.09949999999998</v>
      </c>
      <c r="B45" s="2">
        <v>8.1843100000000003E-5</v>
      </c>
      <c r="C45" s="2">
        <v>1.8515299999999999E-4</v>
      </c>
      <c r="D45" s="2"/>
      <c r="E45">
        <v>281.09949999999998</v>
      </c>
      <c r="F45" s="2">
        <v>5.1048800000000002E-4</v>
      </c>
      <c r="G45" s="2">
        <v>9.7141399999999998E-5</v>
      </c>
    </row>
    <row r="46" spans="1:7" x14ac:dyDescent="0.3">
      <c r="A46">
        <v>286.69400000000002</v>
      </c>
      <c r="B46" s="2">
        <v>1.69273E-4</v>
      </c>
      <c r="C46" s="2">
        <v>1.6788400000000001E-4</v>
      </c>
      <c r="D46" s="2"/>
      <c r="E46">
        <v>286.69400000000002</v>
      </c>
      <c r="F46">
        <v>1.14E-3</v>
      </c>
      <c r="G46" s="2">
        <v>2.6743399999999999E-5</v>
      </c>
    </row>
    <row r="47" spans="1:7" x14ac:dyDescent="0.3">
      <c r="A47">
        <v>292.2885</v>
      </c>
      <c r="B47" s="2">
        <v>1.9525E-4</v>
      </c>
      <c r="C47" s="2">
        <v>2.1572900000000001E-4</v>
      </c>
      <c r="D47" s="2"/>
      <c r="E47">
        <v>292.2885</v>
      </c>
      <c r="F47" s="2">
        <v>7.2381699999999997E-4</v>
      </c>
      <c r="G47" s="2">
        <v>6.6071899999999993E-5</v>
      </c>
    </row>
    <row r="48" spans="1:7" x14ac:dyDescent="0.3">
      <c r="A48">
        <v>297.88299999999998</v>
      </c>
      <c r="B48" s="2">
        <v>2.0363E-4</v>
      </c>
      <c r="C48" s="2">
        <v>2.48853E-4</v>
      </c>
      <c r="D48" s="2"/>
      <c r="E48">
        <v>297.88299999999998</v>
      </c>
      <c r="F48" s="2">
        <v>3.1154799999999998E-4</v>
      </c>
      <c r="G48" s="2">
        <v>1.054E-4</v>
      </c>
    </row>
    <row r="49" spans="1:7" x14ac:dyDescent="0.3">
      <c r="A49">
        <v>303.47750000000002</v>
      </c>
      <c r="B49" s="2">
        <v>1.8603200000000001E-4</v>
      </c>
      <c r="C49" s="2">
        <v>2.89621E-4</v>
      </c>
      <c r="D49" s="2"/>
      <c r="E49">
        <v>303.47750000000002</v>
      </c>
      <c r="F49" s="2">
        <v>2.1458E-4</v>
      </c>
      <c r="G49" s="2">
        <v>1.2742400000000001E-4</v>
      </c>
    </row>
    <row r="50" spans="1:7" x14ac:dyDescent="0.3">
      <c r="A50">
        <v>309.072</v>
      </c>
      <c r="B50" s="2">
        <v>2.50836E-4</v>
      </c>
      <c r="C50" s="2">
        <v>3.2670799999999999E-4</v>
      </c>
      <c r="D50" s="2"/>
      <c r="E50">
        <v>309.072</v>
      </c>
      <c r="F50" s="2">
        <v>1.17612E-4</v>
      </c>
      <c r="G50" s="2">
        <v>8.6522699999999997E-6</v>
      </c>
    </row>
    <row r="51" spans="1:7" x14ac:dyDescent="0.3">
      <c r="A51">
        <v>314.66649999999998</v>
      </c>
      <c r="B51" s="2">
        <v>2.0837899999999999E-4</v>
      </c>
      <c r="C51" s="2">
        <v>3.9578600000000002E-4</v>
      </c>
      <c r="D51" s="2"/>
      <c r="E51">
        <v>314.66649999999998</v>
      </c>
      <c r="F51" s="2">
        <v>1.3012399999999999E-4</v>
      </c>
      <c r="G51" s="2">
        <v>5.6633099999999998E-5</v>
      </c>
    </row>
    <row r="52" spans="1:7" x14ac:dyDescent="0.3">
      <c r="A52">
        <v>320.26100000000002</v>
      </c>
      <c r="B52" s="2">
        <v>2.7541700000000002E-4</v>
      </c>
      <c r="C52" s="2">
        <v>4.5722100000000001E-4</v>
      </c>
      <c r="D52" s="2"/>
      <c r="E52">
        <v>320.26100000000002</v>
      </c>
      <c r="F52" s="2">
        <v>1.4263599999999999E-4</v>
      </c>
      <c r="G52" s="2">
        <v>1.04614E-4</v>
      </c>
    </row>
    <row r="53" spans="1:7" x14ac:dyDescent="0.3">
      <c r="A53">
        <v>325.85550000000001</v>
      </c>
      <c r="B53" s="2">
        <v>2.6787499999999999E-4</v>
      </c>
      <c r="C53" s="2">
        <v>4.9487499999999998E-4</v>
      </c>
      <c r="D53" s="2"/>
      <c r="E53">
        <v>325.85550000000001</v>
      </c>
      <c r="F53" s="2">
        <v>1.6953700000000001E-4</v>
      </c>
      <c r="G53" s="2">
        <v>2.2810500000000001E-5</v>
      </c>
    </row>
    <row r="54" spans="1:7" x14ac:dyDescent="0.3">
      <c r="A54">
        <v>331.45</v>
      </c>
      <c r="B54" s="2">
        <v>3.3072400000000001E-4</v>
      </c>
      <c r="C54" s="2">
        <v>5.7697599999999999E-4</v>
      </c>
      <c r="D54" s="2"/>
      <c r="E54">
        <v>331.45</v>
      </c>
      <c r="F54" s="2">
        <v>1.9643800000000001E-4</v>
      </c>
      <c r="G54" s="2">
        <v>3.8073900000000002E-5</v>
      </c>
    </row>
    <row r="55" spans="1:7" x14ac:dyDescent="0.3">
      <c r="A55">
        <v>337.04450000000003</v>
      </c>
      <c r="B55" s="2">
        <v>3.5139500000000001E-4</v>
      </c>
      <c r="C55" s="2">
        <v>6.4831999999999997E-4</v>
      </c>
      <c r="D55" s="2"/>
      <c r="E55">
        <v>337.04450000000003</v>
      </c>
      <c r="F55" s="2">
        <v>2.4961299999999998E-4</v>
      </c>
      <c r="G55" s="2">
        <v>4.5705599999999998E-5</v>
      </c>
    </row>
    <row r="56" spans="1:7" x14ac:dyDescent="0.3">
      <c r="A56">
        <v>342.63900000000001</v>
      </c>
      <c r="B56" s="2">
        <v>3.8659000000000002E-4</v>
      </c>
      <c r="C56" s="2">
        <v>7.0126100000000001E-4</v>
      </c>
      <c r="D56" s="2"/>
      <c r="E56">
        <v>342.63900000000001</v>
      </c>
      <c r="F56" s="2">
        <v>2.7620100000000001E-4</v>
      </c>
      <c r="G56" s="2">
        <v>4.9521499999999997E-5</v>
      </c>
    </row>
    <row r="57" spans="1:7" x14ac:dyDescent="0.3">
      <c r="B57" s="2">
        <v>4.4469000000000003E-4</v>
      </c>
      <c r="C57" s="2">
        <v>7.5448599999999996E-4</v>
      </c>
      <c r="D57" s="2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oriani</vt:lpstr>
      <vt:lpstr>Simul</vt:lpstr>
      <vt:lpstr>Ryu, Han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2014-07-14T01:44:26Z</dcterms:modified>
</cp:coreProperties>
</file>