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580" yWindow="5580" windowWidth="39280" windowHeight="195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Z16" i="1"/>
  <c r="Y16" i="1"/>
  <c r="Z15" i="1"/>
  <c r="Y15" i="1"/>
  <c r="Z14" i="1"/>
  <c r="Y14" i="1"/>
  <c r="Z13" i="1"/>
  <c r="Y13" i="1"/>
  <c r="Z12" i="1"/>
  <c r="Y12" i="1"/>
  <c r="Z11" i="1"/>
  <c r="Y11" i="1"/>
  <c r="Z10" i="1"/>
  <c r="Y10" i="1"/>
  <c r="Z9" i="1"/>
  <c r="Y9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H10" i="1"/>
  <c r="H11" i="1"/>
  <c r="H12" i="1"/>
  <c r="H13" i="1"/>
  <c r="H14" i="1"/>
  <c r="H15" i="1"/>
  <c r="H16" i="1"/>
  <c r="H9" i="1"/>
  <c r="G10" i="1"/>
  <c r="G11" i="1"/>
  <c r="G12" i="1"/>
  <c r="G13" i="1"/>
  <c r="G14" i="1"/>
  <c r="G15" i="1"/>
  <c r="G16" i="1"/>
</calcChain>
</file>

<file path=xl/sharedStrings.xml><?xml version="1.0" encoding="utf-8"?>
<sst xmlns="http://schemas.openxmlformats.org/spreadsheetml/2006/main" count="42" uniqueCount="23">
  <si>
    <t>Roughness B</t>
  </si>
  <si>
    <t>Roughness C</t>
  </si>
  <si>
    <t>Roughness D</t>
  </si>
  <si>
    <t>Mean deviation from centreline</t>
  </si>
  <si>
    <t>Peak-Trough</t>
  </si>
  <si>
    <t>Ra* /nm</t>
  </si>
  <si>
    <t>Rq* /nm</t>
  </si>
  <si>
    <t>Rt* /nm</t>
  </si>
  <si>
    <t>Wa* /nm</t>
  </si>
  <si>
    <t>Wq* /nm</t>
  </si>
  <si>
    <t>Wt* /nm</t>
  </si>
  <si>
    <t>Peak /nm</t>
  </si>
  <si>
    <t>Valley /nm</t>
  </si>
  <si>
    <t>StDev</t>
  </si>
  <si>
    <t>Average</t>
  </si>
  <si>
    <t>Run 1</t>
  </si>
  <si>
    <t>Run 2</t>
  </si>
  <si>
    <t>Run 3 (90 rot)</t>
  </si>
  <si>
    <t>Run 4 (90 rot)</t>
  </si>
  <si>
    <t>Diamond</t>
  </si>
  <si>
    <t>Fine Milling</t>
  </si>
  <si>
    <t>Surface Grinding</t>
  </si>
  <si>
    <t>Coarse Milling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</si>
</sst>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/>
    <xf numFmtId="1" fontId="0" fillId="0" borderId="0" xfId="0" applyNumberFormat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Z24"/>
  <sheetViews>
    <sheetView tabSelected="1" workbookViewId="0">
      <selection activeCell="R26" sqref="R26"/>
    </sheetView>
  </sheetViews>
  <sheetFormatPr baseColWidth="10" defaultRowHeight="15" x14ac:dyDescent="0"/>
  <cols>
    <col min="5" max="6" width="12.5" bestFit="1" customWidth="1"/>
    <col min="11" max="12" width="12.5" bestFit="1" customWidth="1"/>
    <col min="13" max="13" width="11.5" bestFit="1" customWidth="1"/>
    <col min="14" max="14" width="11.6640625" bestFit="1" customWidth="1"/>
    <col min="17" max="18" width="12.5" bestFit="1" customWidth="1"/>
    <col min="23" max="24" width="12.5" bestFit="1" customWidth="1"/>
  </cols>
  <sheetData>
    <row r="6" spans="2:26" ht="16" thickBot="1"/>
    <row r="7" spans="2:26" ht="16" thickBot="1">
      <c r="C7" s="27" t="s">
        <v>19</v>
      </c>
      <c r="D7" s="28"/>
      <c r="E7" s="28"/>
      <c r="F7" s="28"/>
      <c r="G7" s="28"/>
      <c r="H7" s="29"/>
      <c r="I7" s="27" t="s">
        <v>20</v>
      </c>
      <c r="J7" s="28"/>
      <c r="K7" s="28"/>
      <c r="L7" s="28"/>
      <c r="M7" s="28"/>
      <c r="N7" s="29"/>
      <c r="O7" s="27" t="s">
        <v>21</v>
      </c>
      <c r="P7" s="28"/>
      <c r="Q7" s="28"/>
      <c r="R7" s="28"/>
      <c r="S7" s="28"/>
      <c r="T7" s="29"/>
      <c r="U7" s="27" t="s">
        <v>22</v>
      </c>
      <c r="V7" s="28"/>
      <c r="W7" s="28"/>
      <c r="X7" s="28"/>
      <c r="Y7" s="28"/>
      <c r="Z7" s="29"/>
    </row>
    <row r="8" spans="2:26" ht="16" thickBot="1">
      <c r="B8" s="14"/>
      <c r="C8" s="25" t="s">
        <v>15</v>
      </c>
      <c r="D8" s="25" t="s">
        <v>16</v>
      </c>
      <c r="E8" s="25" t="s">
        <v>17</v>
      </c>
      <c r="F8" s="25" t="s">
        <v>18</v>
      </c>
      <c r="G8" s="25" t="s">
        <v>14</v>
      </c>
      <c r="H8" s="26" t="s">
        <v>13</v>
      </c>
      <c r="I8" s="25" t="s">
        <v>15</v>
      </c>
      <c r="J8" s="25" t="s">
        <v>16</v>
      </c>
      <c r="K8" s="25" t="s">
        <v>17</v>
      </c>
      <c r="L8" s="25" t="s">
        <v>18</v>
      </c>
      <c r="M8" s="25" t="s">
        <v>14</v>
      </c>
      <c r="N8" s="26" t="s">
        <v>13</v>
      </c>
      <c r="O8" s="25" t="s">
        <v>15</v>
      </c>
      <c r="P8" s="25" t="s">
        <v>16</v>
      </c>
      <c r="Q8" s="25" t="s">
        <v>17</v>
      </c>
      <c r="R8" s="25" t="s">
        <v>18</v>
      </c>
      <c r="S8" s="25" t="s">
        <v>14</v>
      </c>
      <c r="T8" s="26" t="s">
        <v>13</v>
      </c>
      <c r="U8" s="25" t="s">
        <v>15</v>
      </c>
      <c r="V8" s="25" t="s">
        <v>16</v>
      </c>
      <c r="W8" s="25" t="s">
        <v>17</v>
      </c>
      <c r="X8" s="25" t="s">
        <v>18</v>
      </c>
      <c r="Y8" s="25" t="s">
        <v>14</v>
      </c>
      <c r="Z8" s="26" t="s">
        <v>13</v>
      </c>
    </row>
    <row r="9" spans="2:26">
      <c r="B9" s="1" t="s">
        <v>5</v>
      </c>
      <c r="C9" s="15">
        <v>49.83</v>
      </c>
      <c r="D9" s="15">
        <v>39.22</v>
      </c>
      <c r="E9" s="15">
        <v>30.8</v>
      </c>
      <c r="F9" s="15">
        <v>33.32</v>
      </c>
      <c r="G9" s="16">
        <f>AVERAGE(C9:F9)</f>
        <v>38.292499999999997</v>
      </c>
      <c r="H9" s="17">
        <f>STDEV(C9:F9)</f>
        <v>8.4624164200698058</v>
      </c>
      <c r="I9" s="18">
        <v>376.32</v>
      </c>
      <c r="J9" s="15">
        <v>1863.12</v>
      </c>
      <c r="K9" s="15">
        <v>2000.94</v>
      </c>
      <c r="L9" s="23">
        <v>1943.38</v>
      </c>
      <c r="M9" s="16">
        <f>AVERAGE(I9:L9)</f>
        <v>1545.94</v>
      </c>
      <c r="N9" s="17">
        <f>STDEV(I9:L9)</f>
        <v>781.79231052754619</v>
      </c>
      <c r="O9" s="18">
        <v>944.94</v>
      </c>
      <c r="P9" s="15">
        <v>2826.22</v>
      </c>
      <c r="Q9" s="15">
        <v>2244.0300000000002</v>
      </c>
      <c r="R9" s="15">
        <v>2458.71</v>
      </c>
      <c r="S9" s="16">
        <f>AVERAGE(O9:R9)</f>
        <v>2118.4750000000004</v>
      </c>
      <c r="T9" s="17">
        <f>STDEV(O9:R9)</f>
        <v>818.45612680216345</v>
      </c>
      <c r="U9" s="18">
        <v>7429.15</v>
      </c>
      <c r="V9" s="15">
        <v>2463.5300000000002</v>
      </c>
      <c r="W9" s="15">
        <v>6626.41</v>
      </c>
      <c r="X9" s="15">
        <v>10372.73</v>
      </c>
      <c r="Y9" s="16">
        <f>AVERAGE(U9:X9)</f>
        <v>6722.9549999999999</v>
      </c>
      <c r="Z9" s="17">
        <f>STDEV(U9:X9)</f>
        <v>3264.5362711162093</v>
      </c>
    </row>
    <row r="10" spans="2:26">
      <c r="B10" s="1" t="s">
        <v>6</v>
      </c>
      <c r="C10" s="15">
        <v>69.63</v>
      </c>
      <c r="D10" s="15">
        <v>49.71</v>
      </c>
      <c r="E10" s="15">
        <v>46.9</v>
      </c>
      <c r="F10" s="15">
        <v>45.44</v>
      </c>
      <c r="G10" s="16">
        <f t="shared" ref="G10:G16" si="0">AVERAGE(C10:F10)</f>
        <v>52.92</v>
      </c>
      <c r="H10" s="17">
        <f t="shared" ref="H10:H16" si="1">STDEV(C10:F10)</f>
        <v>11.280056146432356</v>
      </c>
      <c r="I10" s="18">
        <v>500.76</v>
      </c>
      <c r="J10" s="15">
        <v>2133.12</v>
      </c>
      <c r="K10" s="15">
        <v>2294.77</v>
      </c>
      <c r="L10" s="23">
        <v>2214.64</v>
      </c>
      <c r="M10" s="16">
        <f t="shared" ref="M10:M16" si="2">AVERAGE(I10:L10)</f>
        <v>1785.8224999999998</v>
      </c>
      <c r="N10" s="17">
        <f t="shared" ref="N10:N16" si="3">STDEV(I10:L10)</f>
        <v>859.24641178088984</v>
      </c>
      <c r="O10" s="18">
        <v>1178.5</v>
      </c>
      <c r="P10" s="15">
        <v>3583.49</v>
      </c>
      <c r="Q10" s="15">
        <v>2864.37</v>
      </c>
      <c r="R10" s="15">
        <v>3048.74</v>
      </c>
      <c r="S10" s="16">
        <f t="shared" ref="S10:S16" si="4">AVERAGE(O10:R10)</f>
        <v>2668.7749999999996</v>
      </c>
      <c r="T10" s="17">
        <f t="shared" ref="T10:T16" si="5">STDEV(O10:R10)</f>
        <v>1039.2712049155739</v>
      </c>
      <c r="U10" s="18">
        <v>8671.7099999999991</v>
      </c>
      <c r="V10" s="15">
        <v>2920.51</v>
      </c>
      <c r="W10" s="15">
        <v>7648.59</v>
      </c>
      <c r="X10" s="15">
        <v>12491.83</v>
      </c>
      <c r="Y10" s="16">
        <f t="shared" ref="Y10:Y16" si="6">AVERAGE(U10:X10)</f>
        <v>7933.16</v>
      </c>
      <c r="Z10" s="17">
        <f t="shared" ref="Z10:Z16" si="7">STDEV(U10:X10)</f>
        <v>3938.4670612985119</v>
      </c>
    </row>
    <row r="11" spans="2:26">
      <c r="B11" s="1" t="s">
        <v>7</v>
      </c>
      <c r="C11" s="15">
        <v>486.14</v>
      </c>
      <c r="D11" s="15">
        <v>324.19</v>
      </c>
      <c r="E11" s="15">
        <v>536.72</v>
      </c>
      <c r="F11" s="15">
        <v>367.81</v>
      </c>
      <c r="G11" s="16">
        <f t="shared" si="0"/>
        <v>428.71499999999997</v>
      </c>
      <c r="H11" s="17">
        <f t="shared" si="1"/>
        <v>99.327078046891884</v>
      </c>
      <c r="I11" s="18">
        <v>2455.39</v>
      </c>
      <c r="J11" s="15">
        <v>8168.89</v>
      </c>
      <c r="K11" s="15">
        <v>9613.5300000000007</v>
      </c>
      <c r="L11" s="23">
        <v>8796.36</v>
      </c>
      <c r="M11" s="16">
        <f t="shared" si="2"/>
        <v>7258.5425000000005</v>
      </c>
      <c r="N11" s="17">
        <f t="shared" si="3"/>
        <v>3256.2685852303903</v>
      </c>
      <c r="O11" s="18">
        <v>5028.79</v>
      </c>
      <c r="P11" s="15">
        <v>13983.83</v>
      </c>
      <c r="Q11" s="15">
        <v>18666.580000000002</v>
      </c>
      <c r="R11" s="15">
        <v>18248.3</v>
      </c>
      <c r="S11" s="16">
        <f t="shared" si="4"/>
        <v>13981.875</v>
      </c>
      <c r="T11" s="17">
        <f t="shared" si="5"/>
        <v>6332.6292079698924</v>
      </c>
      <c r="U11" s="18">
        <v>32580.06</v>
      </c>
      <c r="V11" s="15">
        <v>12945.75</v>
      </c>
      <c r="W11" s="15">
        <v>28191.22</v>
      </c>
      <c r="X11" s="15">
        <v>45680.06</v>
      </c>
      <c r="Y11" s="16">
        <f t="shared" si="6"/>
        <v>29849.272499999999</v>
      </c>
      <c r="Z11" s="17">
        <f t="shared" si="7"/>
        <v>13497.521306287746</v>
      </c>
    </row>
    <row r="12" spans="2:26">
      <c r="B12" s="1" t="s">
        <v>8</v>
      </c>
      <c r="C12" s="15">
        <v>49.83</v>
      </c>
      <c r="D12" s="15">
        <v>39.22</v>
      </c>
      <c r="E12" s="15">
        <v>30.8</v>
      </c>
      <c r="F12" s="15">
        <v>33.32</v>
      </c>
      <c r="G12" s="16">
        <f t="shared" si="0"/>
        <v>38.292499999999997</v>
      </c>
      <c r="H12" s="17">
        <f t="shared" si="1"/>
        <v>8.4624164200698058</v>
      </c>
      <c r="I12" s="18">
        <v>376.32</v>
      </c>
      <c r="J12" s="15">
        <v>1863.12</v>
      </c>
      <c r="K12" s="15">
        <v>2000.94</v>
      </c>
      <c r="L12" s="23">
        <v>1943.38</v>
      </c>
      <c r="M12" s="16">
        <f t="shared" si="2"/>
        <v>1545.94</v>
      </c>
      <c r="N12" s="17">
        <f t="shared" si="3"/>
        <v>781.79231052754619</v>
      </c>
      <c r="O12" s="18">
        <v>944.94</v>
      </c>
      <c r="P12" s="15">
        <v>2826.22</v>
      </c>
      <c r="Q12" s="15">
        <v>2244.0300000000002</v>
      </c>
      <c r="R12" s="15">
        <v>2458.71</v>
      </c>
      <c r="S12" s="16">
        <f t="shared" si="4"/>
        <v>2118.4750000000004</v>
      </c>
      <c r="T12" s="17">
        <f t="shared" si="5"/>
        <v>818.45612680216345</v>
      </c>
      <c r="U12" s="18">
        <v>7429.15</v>
      </c>
      <c r="V12" s="15">
        <v>2463.5300000000002</v>
      </c>
      <c r="W12" s="15">
        <v>6626.41</v>
      </c>
      <c r="X12" s="15">
        <v>10372.73</v>
      </c>
      <c r="Y12" s="16">
        <f t="shared" si="6"/>
        <v>6722.9549999999999</v>
      </c>
      <c r="Z12" s="17">
        <f t="shared" si="7"/>
        <v>3264.5362711162093</v>
      </c>
    </row>
    <row r="13" spans="2:26">
      <c r="B13" s="1" t="s">
        <v>9</v>
      </c>
      <c r="C13" s="15">
        <v>69.63</v>
      </c>
      <c r="D13" s="15">
        <v>49.71</v>
      </c>
      <c r="E13" s="15">
        <v>46.9</v>
      </c>
      <c r="F13" s="15">
        <v>45.44</v>
      </c>
      <c r="G13" s="16">
        <f t="shared" si="0"/>
        <v>52.92</v>
      </c>
      <c r="H13" s="17">
        <f t="shared" si="1"/>
        <v>11.280056146432356</v>
      </c>
      <c r="I13" s="18">
        <v>500.76</v>
      </c>
      <c r="J13" s="15">
        <v>2133.12</v>
      </c>
      <c r="K13" s="15">
        <v>2294.77</v>
      </c>
      <c r="L13" s="23">
        <v>2214.64</v>
      </c>
      <c r="M13" s="16">
        <f t="shared" si="2"/>
        <v>1785.8224999999998</v>
      </c>
      <c r="N13" s="17">
        <f t="shared" si="3"/>
        <v>859.24641178088984</v>
      </c>
      <c r="O13" s="18">
        <v>1178.5</v>
      </c>
      <c r="P13" s="15">
        <v>3583.49</v>
      </c>
      <c r="Q13" s="15">
        <v>2864.37</v>
      </c>
      <c r="R13" s="15">
        <v>3048.74</v>
      </c>
      <c r="S13" s="16">
        <f t="shared" si="4"/>
        <v>2668.7749999999996</v>
      </c>
      <c r="T13" s="17">
        <f t="shared" si="5"/>
        <v>1039.2712049155739</v>
      </c>
      <c r="U13" s="18">
        <v>8671.7099999999991</v>
      </c>
      <c r="V13" s="15">
        <v>2920.51</v>
      </c>
      <c r="W13" s="15">
        <v>7648.59</v>
      </c>
      <c r="X13" s="15">
        <v>12491.83</v>
      </c>
      <c r="Y13" s="16">
        <f t="shared" si="6"/>
        <v>7933.16</v>
      </c>
      <c r="Z13" s="17">
        <f t="shared" si="7"/>
        <v>3938.4670612985119</v>
      </c>
    </row>
    <row r="14" spans="2:26">
      <c r="B14" s="1" t="s">
        <v>10</v>
      </c>
      <c r="C14" s="15">
        <v>486.14</v>
      </c>
      <c r="D14" s="15">
        <v>324.19</v>
      </c>
      <c r="E14" s="15">
        <v>536.72</v>
      </c>
      <c r="F14" s="15">
        <v>367.81</v>
      </c>
      <c r="G14" s="16">
        <f t="shared" si="0"/>
        <v>428.71499999999997</v>
      </c>
      <c r="H14" s="17">
        <f t="shared" si="1"/>
        <v>99.327078046891884</v>
      </c>
      <c r="I14" s="18">
        <v>2455.39</v>
      </c>
      <c r="J14" s="15">
        <v>8168.89</v>
      </c>
      <c r="K14" s="15">
        <v>9613.5300000000007</v>
      </c>
      <c r="L14" s="23">
        <v>8796.36</v>
      </c>
      <c r="M14" s="16">
        <f t="shared" si="2"/>
        <v>7258.5425000000005</v>
      </c>
      <c r="N14" s="17">
        <f t="shared" si="3"/>
        <v>3256.2685852303903</v>
      </c>
      <c r="O14" s="18">
        <v>5028.79</v>
      </c>
      <c r="P14" s="15">
        <v>13983.83</v>
      </c>
      <c r="Q14" s="15">
        <v>18666.580000000002</v>
      </c>
      <c r="R14" s="15">
        <v>18248.3</v>
      </c>
      <c r="S14" s="16">
        <f t="shared" si="4"/>
        <v>13981.875</v>
      </c>
      <c r="T14" s="17">
        <f t="shared" si="5"/>
        <v>6332.6292079698924</v>
      </c>
      <c r="U14" s="18">
        <v>32580.06</v>
      </c>
      <c r="V14" s="15">
        <v>12945.75</v>
      </c>
      <c r="W14" s="15">
        <v>28191.22</v>
      </c>
      <c r="X14" s="15">
        <v>45680.06</v>
      </c>
      <c r="Y14" s="16">
        <f t="shared" si="6"/>
        <v>29849.272499999999</v>
      </c>
      <c r="Z14" s="17">
        <f t="shared" si="7"/>
        <v>13497.521306287746</v>
      </c>
    </row>
    <row r="15" spans="2:26">
      <c r="B15" s="1" t="s">
        <v>11</v>
      </c>
      <c r="C15" s="15">
        <v>23.18</v>
      </c>
      <c r="D15" s="15">
        <v>113.16</v>
      </c>
      <c r="E15" s="15">
        <v>98.96</v>
      </c>
      <c r="F15" s="15">
        <v>205.78</v>
      </c>
      <c r="G15" s="16">
        <f t="shared" si="0"/>
        <v>110.27000000000001</v>
      </c>
      <c r="H15" s="17">
        <f t="shared" si="1"/>
        <v>74.929069570272006</v>
      </c>
      <c r="I15" s="18">
        <v>1651.95</v>
      </c>
      <c r="J15" s="15">
        <v>5705.62</v>
      </c>
      <c r="K15" s="15">
        <v>8026.79</v>
      </c>
      <c r="L15" s="23">
        <v>4599.49</v>
      </c>
      <c r="M15" s="16">
        <f t="shared" si="2"/>
        <v>4995.9624999999996</v>
      </c>
      <c r="N15" s="17">
        <f t="shared" si="3"/>
        <v>2647.5862683757205</v>
      </c>
      <c r="O15" s="18">
        <v>2672</v>
      </c>
      <c r="P15" s="15">
        <v>10163.14</v>
      </c>
      <c r="Q15" s="15">
        <v>3113.87</v>
      </c>
      <c r="R15" s="15">
        <v>16192.79</v>
      </c>
      <c r="S15" s="16">
        <f t="shared" si="4"/>
        <v>8035.45</v>
      </c>
      <c r="T15" s="17">
        <f t="shared" si="5"/>
        <v>6430.5988889216223</v>
      </c>
      <c r="U15" s="18">
        <v>25179.88</v>
      </c>
      <c r="V15" s="15">
        <v>3520.95</v>
      </c>
      <c r="W15" s="15">
        <v>9890.27</v>
      </c>
      <c r="X15" s="15">
        <v>6558.29</v>
      </c>
      <c r="Y15" s="16">
        <f t="shared" si="6"/>
        <v>11287.347500000002</v>
      </c>
      <c r="Z15" s="17">
        <f t="shared" si="7"/>
        <v>9620.0346460026649</v>
      </c>
    </row>
    <row r="16" spans="2:26" ht="16" thickBot="1">
      <c r="B16" s="4" t="s">
        <v>12</v>
      </c>
      <c r="C16" s="19">
        <v>-456.61</v>
      </c>
      <c r="D16" s="19">
        <v>-221.18</v>
      </c>
      <c r="E16" s="19">
        <v>-434.91</v>
      </c>
      <c r="F16" s="19">
        <v>-233.04</v>
      </c>
      <c r="G16" s="20">
        <f t="shared" si="0"/>
        <v>-336.435</v>
      </c>
      <c r="H16" s="21">
        <f t="shared" si="1"/>
        <v>126.64069553925647</v>
      </c>
      <c r="I16" s="22">
        <v>-1259.99</v>
      </c>
      <c r="J16" s="19">
        <v>-5197.2299999999996</v>
      </c>
      <c r="K16" s="19">
        <v>-6459.42</v>
      </c>
      <c r="L16" s="24">
        <v>-5436.26</v>
      </c>
      <c r="M16" s="20">
        <f t="shared" si="2"/>
        <v>-4588.2250000000004</v>
      </c>
      <c r="N16" s="21">
        <f t="shared" si="3"/>
        <v>2285.3569666101034</v>
      </c>
      <c r="O16" s="22">
        <v>-3101.88</v>
      </c>
      <c r="P16" s="19">
        <v>-4437.6499999999996</v>
      </c>
      <c r="Q16" s="19">
        <v>-15959.21</v>
      </c>
      <c r="R16" s="19">
        <v>-1995.94</v>
      </c>
      <c r="S16" s="20">
        <f t="shared" si="4"/>
        <v>-6373.6699999999992</v>
      </c>
      <c r="T16" s="21">
        <f t="shared" si="5"/>
        <v>6467.8662192153197</v>
      </c>
      <c r="U16" s="22">
        <v>-7496.13</v>
      </c>
      <c r="V16" s="19">
        <v>-8421.2800000000007</v>
      </c>
      <c r="W16" s="19">
        <v>-18104.82</v>
      </c>
      <c r="X16" s="19">
        <v>-41131.46</v>
      </c>
      <c r="Y16" s="20">
        <f t="shared" si="6"/>
        <v>-18788.422500000001</v>
      </c>
      <c r="Z16" s="21">
        <f t="shared" si="7"/>
        <v>15648.984531754502</v>
      </c>
    </row>
    <row r="21" spans="8:14" ht="16" thickBot="1"/>
    <row r="22" spans="8:14">
      <c r="H22" s="8"/>
      <c r="I22" s="9"/>
      <c r="J22" s="9"/>
      <c r="K22" s="9" t="s">
        <v>19</v>
      </c>
      <c r="L22" s="9" t="s">
        <v>0</v>
      </c>
      <c r="M22" s="9" t="s">
        <v>1</v>
      </c>
      <c r="N22" s="10" t="s">
        <v>2</v>
      </c>
    </row>
    <row r="23" spans="8:14">
      <c r="H23" s="2" t="s">
        <v>3</v>
      </c>
      <c r="I23" s="3"/>
      <c r="J23" s="3"/>
      <c r="K23" s="6">
        <v>38.292499999999997</v>
      </c>
      <c r="L23" s="6">
        <v>1545.94</v>
      </c>
      <c r="M23" s="6">
        <v>2118.4750000000004</v>
      </c>
      <c r="N23" s="11">
        <v>6722.9549999999999</v>
      </c>
    </row>
    <row r="24" spans="8:14" ht="16" thickBot="1">
      <c r="H24" s="5" t="s">
        <v>4</v>
      </c>
      <c r="I24" s="7"/>
      <c r="J24" s="7"/>
      <c r="K24" s="12">
        <v>428.71499999999997</v>
      </c>
      <c r="L24" s="12">
        <v>7258.5425000000005</v>
      </c>
      <c r="M24" s="12">
        <v>13981.875</v>
      </c>
      <c r="N24" s="13">
        <v>29849.272499999999</v>
      </c>
    </row>
  </sheetData>
  <mergeCells count="6">
    <mergeCell ref="H23:J23"/>
    <mergeCell ref="H24:J24"/>
    <mergeCell ref="C7:H7"/>
    <mergeCell ref="I7:N7"/>
    <mergeCell ref="O7:T7"/>
    <mergeCell ref="U7:Z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Pickering</dc:creator>
  <cp:lastModifiedBy>Ed Pickering</cp:lastModifiedBy>
  <dcterms:created xsi:type="dcterms:W3CDTF">2013-04-19T09:04:24Z</dcterms:created>
  <dcterms:modified xsi:type="dcterms:W3CDTF">2014-03-15T11:22:05Z</dcterms:modified>
</cp:coreProperties>
</file>