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6.xml" ContentType="application/vnd.ms-office.chartstyle+xml"/>
  <Override PartName="/xl/charts/colors6.xml" ContentType="application/vnd.ms-office.chartcolorstyle+xml"/>
  <Override PartName="/xl/charts/style13.xml" ContentType="application/vnd.ms-office.chartstyle+xml"/>
  <Override PartName="/xl/charts/colors13.xml" ContentType="application/vnd.ms-office.chartcolorstyle+xml"/>
  <Override PartName="/xl/charts/style14.xml" ContentType="application/vnd.ms-office.chartstyle+xml"/>
  <Override PartName="/xl/charts/colors14.xml" ContentType="application/vnd.ms-office.chartcolorstyle+xml"/>
  <Override PartName="/xl/charts/style15.xml" ContentType="application/vnd.ms-office.chartstyle+xml"/>
  <Override PartName="/xl/charts/colors15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5600" windowHeight="14220" tabRatio="500"/>
  </bookViews>
  <sheets>
    <sheet name="Data" sheetId="1" r:id="rId1"/>
    <sheet name="Linear_Regress_Std" sheetId="10" r:id="rId2"/>
  </sheets>
  <calcPr calcId="15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L7" i="1" l="1"/>
  <c r="L6" i="1"/>
  <c r="L5" i="1"/>
  <c r="C16" i="10"/>
  <c r="C17" i="10"/>
  <c r="E14" i="10"/>
  <c r="E15" i="10"/>
  <c r="E13" i="10"/>
  <c r="A26" i="10"/>
  <c r="A25" i="10"/>
  <c r="D24" i="10"/>
  <c r="B24" i="10"/>
  <c r="D23" i="10"/>
  <c r="B23" i="10"/>
  <c r="D22" i="10"/>
  <c r="B22" i="10"/>
  <c r="B17" i="10"/>
  <c r="B16" i="10"/>
  <c r="D15" i="10"/>
  <c r="D14" i="10"/>
  <c r="D13" i="10"/>
  <c r="C8" i="10"/>
  <c r="B8" i="10"/>
  <c r="C7" i="10"/>
  <c r="B7" i="10"/>
  <c r="E6" i="10"/>
  <c r="D6" i="10"/>
  <c r="E5" i="10"/>
  <c r="D5" i="10"/>
  <c r="E4" i="10"/>
  <c r="D4" i="10"/>
</calcChain>
</file>

<file path=xl/sharedStrings.xml><?xml version="1.0" encoding="utf-8"?>
<sst xmlns="http://schemas.openxmlformats.org/spreadsheetml/2006/main" count="116" uniqueCount="55">
  <si>
    <r>
      <t>V</t>
    </r>
    <r>
      <rPr>
        <vertAlign val="subscript"/>
        <sz val="16"/>
        <color theme="1"/>
        <rFont val="Calibri (Body)"/>
      </rPr>
      <t>γ</t>
    </r>
  </si>
  <si>
    <t>T (heat treatment)/°C</t>
  </si>
  <si>
    <t>T (heat treatment)/K</t>
  </si>
  <si>
    <r>
      <t>t</t>
    </r>
    <r>
      <rPr>
        <vertAlign val="subscript"/>
        <sz val="16"/>
        <color theme="1"/>
        <rFont val="Calibri (Body)"/>
      </rPr>
      <t xml:space="preserve">b </t>
    </r>
    <r>
      <rPr>
        <sz val="16"/>
        <color theme="1"/>
        <rFont val="Calibri (Body)"/>
      </rPr>
      <t>/nm</t>
    </r>
  </si>
  <si>
    <r>
      <t>S</t>
    </r>
    <r>
      <rPr>
        <vertAlign val="subscript"/>
        <sz val="16"/>
        <color theme="1"/>
        <rFont val="Calibri (Body)"/>
      </rPr>
      <t>V</t>
    </r>
    <r>
      <rPr>
        <sz val="16"/>
        <color theme="1"/>
        <rFont val="Calibri"/>
        <family val="2"/>
        <scheme val="minor"/>
      </rPr>
      <t>/(nm)</t>
    </r>
    <r>
      <rPr>
        <vertAlign val="superscript"/>
        <sz val="16"/>
        <color theme="1"/>
        <rFont val="Calibri (Body)"/>
      </rPr>
      <t>-1</t>
    </r>
  </si>
  <si>
    <t>Total H(aHC)/ppmw</t>
  </si>
  <si>
    <t>Total H (wHC)/ppmw</t>
  </si>
  <si>
    <r>
      <t>T</t>
    </r>
    <r>
      <rPr>
        <vertAlign val="subscript"/>
        <sz val="16"/>
        <color theme="1"/>
        <rFont val="Calibri (Body)"/>
      </rPr>
      <t xml:space="preserve">peak </t>
    </r>
    <r>
      <rPr>
        <sz val="16"/>
        <color theme="1"/>
        <rFont val="Calibri"/>
        <family val="2"/>
        <scheme val="minor"/>
      </rPr>
      <t>(aHC)/K</t>
    </r>
  </si>
  <si>
    <r>
      <t>T</t>
    </r>
    <r>
      <rPr>
        <vertAlign val="subscript"/>
        <sz val="16"/>
        <color theme="1"/>
        <rFont val="Calibri (Body)"/>
      </rPr>
      <t xml:space="preserve">peak </t>
    </r>
    <r>
      <rPr>
        <sz val="16"/>
        <color theme="1"/>
        <rFont val="Calibri"/>
        <family val="2"/>
        <scheme val="minor"/>
      </rPr>
      <t>(wHC)/K</t>
    </r>
  </si>
  <si>
    <t>15 min after HC=aHC</t>
  </si>
  <si>
    <t>1week after HC=wHC</t>
  </si>
  <si>
    <t>Total H(aHC,peak)/ppmw</t>
  </si>
  <si>
    <t>T≤290°C</t>
  </si>
  <si>
    <t>Total H(aHC,290°C)/ppmw</t>
  </si>
  <si>
    <t>Total H (wHC,290°C)/ppmw</t>
  </si>
  <si>
    <r>
      <t>S</t>
    </r>
    <r>
      <rPr>
        <vertAlign val="subscript"/>
        <sz val="16"/>
        <color theme="1"/>
        <rFont val="Calibri (Body)"/>
      </rPr>
      <t>V</t>
    </r>
  </si>
  <si>
    <t>Total H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</si>
  <si>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</si>
  <si>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</si>
  <si>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</si>
  <si>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</si>
  <si>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</si>
  <si>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</si>
  <si>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</si>
  <si>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</si>
  <si>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</si>
  <si>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</si>
  <si>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</si>
  <si>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</si>
  <si>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</si>
  <si>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</si>
  <si>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</si>
  <si>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</si>
  <si>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</si>
  <si>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</si>
  <si>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</si>
  <si>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</si>
  <si>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</si>
  <si>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</si>
  <si>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</si>
  <si>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</si>
  <si>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r>
      <t>t</t>
    </r>
    <r>
      <rPr>
        <vertAlign val="subscript"/>
        <sz val="16"/>
        <color theme="1"/>
        <rFont val="Calibri (Body)"/>
      </rPr>
      <t>B</t>
    </r>
    <r>
      <rPr>
        <sz val="16"/>
        <color theme="1"/>
        <rFont val="Calibri"/>
        <family val="2"/>
        <scheme val="minor"/>
      </rPr>
      <t xml:space="preserve"> (nm)</t>
    </r>
  </si>
  <si>
    <r>
      <t>(t</t>
    </r>
    <r>
      <rPr>
        <vertAlign val="subscript"/>
        <sz val="16"/>
        <color theme="1"/>
        <rFont val="Calibri (Body)"/>
      </rPr>
      <t>B</t>
    </r>
    <r>
      <rPr>
        <sz val="16"/>
        <color theme="1"/>
        <rFont val="Calibri"/>
        <family val="2"/>
        <scheme val="minor"/>
      </rPr>
      <t>)</t>
    </r>
    <r>
      <rPr>
        <vertAlign val="superscript"/>
        <sz val="16"/>
        <color theme="1"/>
        <rFont val="Calibri (Body)"/>
      </rPr>
      <t>-1</t>
    </r>
  </si>
  <si>
    <t>Average</t>
  </si>
  <si>
    <t>Stdev</t>
  </si>
  <si>
    <r>
      <t>V</t>
    </r>
    <r>
      <rPr>
        <vertAlign val="subscript"/>
        <sz val="16"/>
        <color theme="1"/>
        <rFont val="Calibri (Body)"/>
      </rPr>
      <t>γ</t>
    </r>
    <r>
      <rPr>
        <sz val="16"/>
        <color theme="1"/>
        <rFont val="Calibri"/>
        <family val="2"/>
        <scheme val="minor"/>
      </rPr>
      <t xml:space="preserve"> (st)</t>
    </r>
  </si>
  <si>
    <t>Total H (st)</t>
  </si>
  <si>
    <r>
      <t>S</t>
    </r>
    <r>
      <rPr>
        <vertAlign val="subscript"/>
        <sz val="16"/>
        <color theme="1"/>
        <rFont val="Calibri (Body)"/>
      </rPr>
      <t>V</t>
    </r>
    <r>
      <rPr>
        <sz val="16"/>
        <color theme="1"/>
        <rFont val="Calibri (Body)"/>
      </rPr>
      <t xml:space="preserve"> (st)</t>
    </r>
  </si>
  <si>
    <r>
      <t>t</t>
    </r>
    <r>
      <rPr>
        <vertAlign val="subscript"/>
        <sz val="16"/>
        <color theme="1"/>
        <rFont val="Calibri (Body)"/>
      </rPr>
      <t>B</t>
    </r>
    <r>
      <rPr>
        <sz val="16"/>
        <color theme="1"/>
        <rFont val="Calibri"/>
        <family val="2"/>
        <scheme val="minor"/>
      </rPr>
      <t xml:space="preserve"> (st)</t>
    </r>
  </si>
  <si>
    <t>SV (st)</t>
  </si>
  <si>
    <t>Vγ (st)</t>
  </si>
  <si>
    <t>tB (st)</t>
  </si>
  <si>
    <t>Total H(HC-4h)/ppmw</t>
  </si>
  <si>
    <r>
      <t>T</t>
    </r>
    <r>
      <rPr>
        <vertAlign val="subscript"/>
        <sz val="16"/>
        <color theme="1"/>
        <rFont val="Calibri (Body)"/>
      </rPr>
      <t xml:space="preserve">peak </t>
    </r>
    <r>
      <rPr>
        <sz val="16"/>
        <color theme="1"/>
        <rFont val="Calibri"/>
        <family val="2"/>
        <scheme val="minor"/>
      </rPr>
      <t>(HC-4h)/K</t>
    </r>
  </si>
  <si>
    <t>Valores próximos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</si>
</sst>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 (Body)"/>
    </font>
    <font>
      <sz val="16"/>
      <color theme="1"/>
      <name val="Calibri (Body)"/>
    </font>
    <font>
      <vertAlign val="superscript"/>
      <sz val="16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8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Continuous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14.xml"/><Relationship Id="rId2" Type="http://schemas.microsoft.com/office/2011/relationships/chartColorStyle" Target="colors14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15.xml"/><Relationship Id="rId2" Type="http://schemas.microsoft.com/office/2011/relationships/chartColorStyle" Target="colors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aHC</c:v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Data!$H$5:$H$7</c:f>
              <c:numCache>
                <c:formatCode>General</c:formatCode>
                <c:ptCount val="3"/>
                <c:pt idx="0">
                  <c:v>11.27</c:v>
                </c:pt>
                <c:pt idx="1">
                  <c:v>13.083</c:v>
                </c:pt>
                <c:pt idx="2">
                  <c:v>17.461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Data!$A$5:$A$7</c:f>
              <c:numCache>
                <c:formatCode>General</c:formatCode>
                <c:ptCount val="3"/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Data!$B$5:$B$7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0"/>
        <c:axId val="-2141885400"/>
        <c:axId val="-2141737960"/>
      </c:barChart>
      <c:barChart>
        <c:barDir val="col"/>
        <c:grouping val="clustered"/>
        <c:varyColors val="0"/>
        <c:ser>
          <c:idx val="3"/>
          <c:order val="3"/>
          <c:tx>
            <c:v>wHC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Data!$J$5:$J$7</c:f>
              <c:numCache>
                <c:formatCode>General</c:formatCode>
                <c:ptCount val="3"/>
                <c:pt idx="0">
                  <c:v>0.086</c:v>
                </c:pt>
                <c:pt idx="1">
                  <c:v>0.099</c:v>
                </c:pt>
                <c:pt idx="2">
                  <c:v>0.482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2"/>
        <c:overlap val="-5"/>
        <c:axId val="2114512312"/>
        <c:axId val="-2141948616"/>
      </c:barChart>
      <c:catAx>
        <c:axId val="-2141885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Heat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treatment temperature / °C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737960"/>
        <c:crosses val="autoZero"/>
        <c:auto val="1"/>
        <c:lblAlgn val="ctr"/>
        <c:lblOffset val="100"/>
        <c:noMultiLvlLbl val="0"/>
      </c:catAx>
      <c:valAx>
        <c:axId val="-2141737960"/>
        <c:scaling>
          <c:orientation val="minMax"/>
          <c:max val="2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Total hydrogen / 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885400"/>
        <c:crosses val="autoZero"/>
        <c:crossBetween val="between"/>
      </c:valAx>
      <c:valAx>
        <c:axId val="-2141948616"/>
        <c:scaling>
          <c:orientation val="minMax"/>
          <c:max val="1.0"/>
          <c:min val="0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Total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Hydrogen 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4512312"/>
        <c:crosses val="max"/>
        <c:crossBetween val="between"/>
        <c:majorUnit val="0.2"/>
      </c:valAx>
      <c:catAx>
        <c:axId val="2114512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4194861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206799074074074"/>
          <c:y val="0.0568222222222222"/>
          <c:w val="0.348700925925926"/>
          <c:h val="0.15140185185185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aHC</c:v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Data!$H$5:$H$7</c:f>
              <c:numCache>
                <c:formatCode>General</c:formatCode>
                <c:ptCount val="3"/>
                <c:pt idx="0">
                  <c:v>11.27</c:v>
                </c:pt>
                <c:pt idx="1">
                  <c:v>13.083</c:v>
                </c:pt>
                <c:pt idx="2">
                  <c:v>17.461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0"/>
        <c:axId val="-2141855192"/>
        <c:axId val="-2141301928"/>
      </c:barChart>
      <c:lineChart>
        <c:grouping val="standard"/>
        <c:varyColors val="0"/>
        <c:ser>
          <c:idx val="3"/>
          <c:order val="1"/>
          <c:tx>
            <c:v>wHC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Data!$J$5:$J$7</c:f>
              <c:numCache>
                <c:formatCode>General</c:formatCode>
                <c:ptCount val="3"/>
                <c:pt idx="0">
                  <c:v>0.086</c:v>
                </c:pt>
                <c:pt idx="1">
                  <c:v>0.099</c:v>
                </c:pt>
                <c:pt idx="2">
                  <c:v>0.482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1794760"/>
        <c:axId val="2114542056"/>
      </c:lineChart>
      <c:catAx>
        <c:axId val="-2141855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Heat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treatment temperature / °C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301928"/>
        <c:crosses val="autoZero"/>
        <c:auto val="1"/>
        <c:lblAlgn val="ctr"/>
        <c:lblOffset val="100"/>
        <c:noMultiLvlLbl val="0"/>
      </c:catAx>
      <c:valAx>
        <c:axId val="-2141301928"/>
        <c:scaling>
          <c:orientation val="minMax"/>
          <c:max val="2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Total hydrogen / 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855192"/>
        <c:crosses val="autoZero"/>
        <c:crossBetween val="between"/>
      </c:valAx>
      <c:valAx>
        <c:axId val="2114542056"/>
        <c:scaling>
          <c:orientation val="minMax"/>
          <c:max val="1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Total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Hydrogen 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794760"/>
        <c:crosses val="max"/>
        <c:crossBetween val="between"/>
        <c:majorUnit val="0.2"/>
      </c:valAx>
      <c:catAx>
        <c:axId val="-2141794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454205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06799074074074"/>
          <c:y val="0.0568222222222222"/>
          <c:w val="0.348700925925926"/>
          <c:h val="0.15140185185185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aHC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Data!$H$5:$H$7</c:f>
              <c:numCache>
                <c:formatCode>General</c:formatCode>
                <c:ptCount val="3"/>
                <c:pt idx="0">
                  <c:v>11.27</c:v>
                </c:pt>
                <c:pt idx="1">
                  <c:v>13.083</c:v>
                </c:pt>
                <c:pt idx="2">
                  <c:v>17.461</c:v>
                </c:pt>
              </c:numCache>
            </c:numRef>
          </c:val>
          <c:smooth val="0"/>
        </c:ser>
        <c:ser>
          <c:idx val="3"/>
          <c:order val="1"/>
          <c:tx>
            <c:v>wHC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Data!$J$5:$J$7</c:f>
              <c:numCache>
                <c:formatCode>General</c:formatCode>
                <c:ptCount val="3"/>
                <c:pt idx="0">
                  <c:v>0.086</c:v>
                </c:pt>
                <c:pt idx="1">
                  <c:v>0.099</c:v>
                </c:pt>
                <c:pt idx="2">
                  <c:v>0.482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4611720"/>
        <c:axId val="-2141526888"/>
      </c:lineChart>
      <c:catAx>
        <c:axId val="2114611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Heat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treatment temperature / °C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526888"/>
        <c:crosses val="autoZero"/>
        <c:auto val="1"/>
        <c:lblAlgn val="ctr"/>
        <c:lblOffset val="100"/>
        <c:noMultiLvlLbl val="0"/>
      </c:catAx>
      <c:valAx>
        <c:axId val="-2141526888"/>
        <c:scaling>
          <c:orientation val="minMax"/>
          <c:max val="2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u="none" strike="noStrike" baseline="0">
                    <a:effectLst/>
                  </a:rPr>
                  <a:t>Total H</a:t>
                </a:r>
                <a:r>
                  <a:rPr lang="en-US" sz="1800" b="0" i="0" u="none" strike="noStrike" baseline="0"/>
                  <a:t> </a:t>
                </a:r>
                <a:r>
                  <a:rPr lang="en-US" sz="1800">
                    <a:solidFill>
                      <a:schemeClr val="tx1"/>
                    </a:solidFill>
                  </a:rPr>
                  <a:t>/ 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461172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06799074074074"/>
          <c:y val="0.0568222222222222"/>
          <c:w val="0.386103518518518"/>
          <c:h val="0.21168981481481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Data!$H$12:$H$14</c:f>
              <c:numCache>
                <c:formatCode>General</c:formatCode>
                <c:ptCount val="3"/>
                <c:pt idx="0">
                  <c:v>0.00929577464788732</c:v>
                </c:pt>
                <c:pt idx="1">
                  <c:v>0.0137037037037037</c:v>
                </c:pt>
                <c:pt idx="2">
                  <c:v>0.01975</c:v>
                </c:pt>
              </c:numCache>
            </c:numRef>
          </c:xVal>
          <c:yVal>
            <c:numRef>
              <c:f>Data!$I$12:$I$14</c:f>
              <c:numCache>
                <c:formatCode>General</c:formatCode>
                <c:ptCount val="3"/>
                <c:pt idx="0">
                  <c:v>17.461</c:v>
                </c:pt>
                <c:pt idx="1">
                  <c:v>13.083</c:v>
                </c:pt>
                <c:pt idx="2">
                  <c:v>11.27</c:v>
                </c:pt>
              </c:numCache>
            </c:numRef>
          </c:yVal>
          <c:smooth val="0"/>
        </c:ser>
        <c:ser>
          <c:idx val="1"/>
          <c:order val="1"/>
          <c:tx>
            <c:v>wHC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Data!$H$12:$H$14</c:f>
              <c:numCache>
                <c:formatCode>General</c:formatCode>
                <c:ptCount val="3"/>
                <c:pt idx="0">
                  <c:v>0.00929577464788732</c:v>
                </c:pt>
                <c:pt idx="1">
                  <c:v>0.0137037037037037</c:v>
                </c:pt>
                <c:pt idx="2">
                  <c:v>0.01975</c:v>
                </c:pt>
              </c:numCache>
            </c:numRef>
          </c:xVal>
          <c:yVal>
            <c:numRef>
              <c:f>Data!$K$12:$K$14</c:f>
              <c:numCache>
                <c:formatCode>General</c:formatCode>
                <c:ptCount val="3"/>
                <c:pt idx="0">
                  <c:v>0.482</c:v>
                </c:pt>
                <c:pt idx="1">
                  <c:v>0.099</c:v>
                </c:pt>
                <c:pt idx="2">
                  <c:v>0.086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994120"/>
        <c:axId val="-2142158856"/>
      </c:scatterChart>
      <c:valAx>
        <c:axId val="-2141994120"/>
        <c:scaling>
          <c:orientation val="minMax"/>
          <c:min val="0.00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Sv (nm)</a:t>
                </a:r>
                <a:r>
                  <a:rPr lang="en-US" sz="1800" baseline="30000">
                    <a:solidFill>
                      <a:schemeClr val="tx1"/>
                    </a:solidFill>
                  </a:rPr>
                  <a:t>-1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2158856"/>
        <c:crosses val="autoZero"/>
        <c:crossBetween val="midCat"/>
      </c:valAx>
      <c:valAx>
        <c:axId val="-21421588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aseline="0">
                    <a:solidFill>
                      <a:schemeClr val="tx1"/>
                    </a:solidFill>
                  </a:rPr>
                  <a:t>Total H 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[&gt;=10]0;;;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9941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68316851851852"/>
          <c:y val="0.416765972222222"/>
          <c:w val="0.294816481481481"/>
          <c:h val="0.16464120370370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Data!$G$5:$G$7</c:f>
              <c:numCache>
                <c:formatCode>General</c:formatCode>
                <c:ptCount val="3"/>
                <c:pt idx="0">
                  <c:v>0.21</c:v>
                </c:pt>
                <c:pt idx="1">
                  <c:v>0.26</c:v>
                </c:pt>
                <c:pt idx="2">
                  <c:v>0.34</c:v>
                </c:pt>
              </c:numCache>
            </c:numRef>
          </c:xVal>
          <c:yVal>
            <c:numRef>
              <c:f>Data!$H$5:$H$7</c:f>
              <c:numCache>
                <c:formatCode>General</c:formatCode>
                <c:ptCount val="3"/>
                <c:pt idx="0">
                  <c:v>11.27</c:v>
                </c:pt>
                <c:pt idx="1">
                  <c:v>13.083</c:v>
                </c:pt>
                <c:pt idx="2">
                  <c:v>17.461</c:v>
                </c:pt>
              </c:numCache>
            </c:numRef>
          </c:yVal>
          <c:smooth val="0"/>
        </c:ser>
        <c:ser>
          <c:idx val="1"/>
          <c:order val="1"/>
          <c:tx>
            <c:v>wHC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Data!$G$5:$G$7</c:f>
              <c:numCache>
                <c:formatCode>General</c:formatCode>
                <c:ptCount val="3"/>
                <c:pt idx="0">
                  <c:v>0.21</c:v>
                </c:pt>
                <c:pt idx="1">
                  <c:v>0.26</c:v>
                </c:pt>
                <c:pt idx="2">
                  <c:v>0.34</c:v>
                </c:pt>
              </c:numCache>
            </c:numRef>
          </c:xVal>
          <c:yVal>
            <c:numRef>
              <c:f>Data!$J$5:$J$7</c:f>
              <c:numCache>
                <c:formatCode>General</c:formatCode>
                <c:ptCount val="3"/>
                <c:pt idx="0">
                  <c:v>0.086</c:v>
                </c:pt>
                <c:pt idx="1">
                  <c:v>0.099</c:v>
                </c:pt>
                <c:pt idx="2">
                  <c:v>0.482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475576"/>
        <c:axId val="-2141485288"/>
      </c:scatterChart>
      <c:valAx>
        <c:axId val="-2141475576"/>
        <c:scaling>
          <c:orientation val="minMax"/>
          <c:max val="0.4"/>
          <c:min val="0.1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V</a:t>
                </a:r>
                <a:r>
                  <a:rPr lang="el-GR" sz="1800" baseline="-25000">
                    <a:solidFill>
                      <a:schemeClr val="tx1"/>
                    </a:solidFill>
                  </a:rPr>
                  <a:t>γ</a:t>
                </a:r>
                <a:endParaRPr lang="en-US" sz="1800" baseline="-250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485288"/>
        <c:crosses val="autoZero"/>
        <c:crossBetween val="midCat"/>
      </c:valAx>
      <c:valAx>
        <c:axId val="-21414852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u="none" strike="noStrike" baseline="0">
                    <a:effectLst/>
                  </a:rPr>
                  <a:t>Total H</a:t>
                </a:r>
                <a:r>
                  <a:rPr lang="en-US" sz="1800" b="0" i="0" u="none" strike="noStrike" baseline="0"/>
                  <a:t> 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4755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95502037037037"/>
          <c:y val="0.0522289351851852"/>
          <c:w val="0.294816481481481"/>
          <c:h val="0.24107638888888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Data!$E$5:$E$7</c:f>
              <c:numCache>
                <c:formatCode>General</c:formatCode>
                <c:ptCount val="3"/>
                <c:pt idx="0">
                  <c:v>40.0</c:v>
                </c:pt>
                <c:pt idx="1">
                  <c:v>54.0</c:v>
                </c:pt>
                <c:pt idx="2">
                  <c:v>71.0</c:v>
                </c:pt>
              </c:numCache>
            </c:numRef>
          </c:xVal>
          <c:yVal>
            <c:numRef>
              <c:f>Data!$H$5:$H$7</c:f>
              <c:numCache>
                <c:formatCode>General</c:formatCode>
                <c:ptCount val="3"/>
                <c:pt idx="0">
                  <c:v>11.27</c:v>
                </c:pt>
                <c:pt idx="1">
                  <c:v>13.083</c:v>
                </c:pt>
                <c:pt idx="2">
                  <c:v>17.461</c:v>
                </c:pt>
              </c:numCache>
            </c:numRef>
          </c:yVal>
          <c:smooth val="0"/>
        </c:ser>
        <c:ser>
          <c:idx val="1"/>
          <c:order val="1"/>
          <c:tx>
            <c:v>wHC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Data!$E$5:$E$7</c:f>
              <c:numCache>
                <c:formatCode>General</c:formatCode>
                <c:ptCount val="3"/>
                <c:pt idx="0">
                  <c:v>40.0</c:v>
                </c:pt>
                <c:pt idx="1">
                  <c:v>54.0</c:v>
                </c:pt>
                <c:pt idx="2">
                  <c:v>71.0</c:v>
                </c:pt>
              </c:numCache>
            </c:numRef>
          </c:xVal>
          <c:yVal>
            <c:numRef>
              <c:f>Data!$J$5:$J$7</c:f>
              <c:numCache>
                <c:formatCode>General</c:formatCode>
                <c:ptCount val="3"/>
                <c:pt idx="0">
                  <c:v>0.086</c:v>
                </c:pt>
                <c:pt idx="1">
                  <c:v>0.099</c:v>
                </c:pt>
                <c:pt idx="2">
                  <c:v>0.482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484280"/>
        <c:axId val="-2141913768"/>
      </c:scatterChart>
      <c:valAx>
        <c:axId val="-2141484280"/>
        <c:scaling>
          <c:orientation val="minMax"/>
          <c:min val="30.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Ferrite plate thickness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913768"/>
        <c:crosses val="autoZero"/>
        <c:crossBetween val="midCat"/>
      </c:valAx>
      <c:valAx>
        <c:axId val="-214191376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u="none" strike="noStrike" baseline="0">
                    <a:effectLst/>
                  </a:rPr>
                  <a:t>Total H</a:t>
                </a:r>
                <a:r>
                  <a:rPr lang="en-US" sz="1800" b="0" i="0" u="none" strike="noStrike" baseline="0"/>
                  <a:t> 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4842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00205740740741"/>
          <c:y val="0.0610483796296296"/>
          <c:w val="0.294816481481481"/>
          <c:h val="0.24107638888888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632222222222"/>
                  <c:y val="-0.60280967212424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hr-HR" sz="1800" b="0" i="0" baseline="0">
                        <a:solidFill>
                          <a:schemeClr val="tx1"/>
                        </a:solidFill>
                        <a:effectLst/>
                      </a:rPr>
                      <a:t>H = -0.9476x(S</a:t>
                    </a:r>
                    <a:r>
                      <a:rPr lang="hr-HR" sz="1800" b="0" i="0" baseline="-25000">
                        <a:solidFill>
                          <a:schemeClr val="tx1"/>
                        </a:solidFill>
                        <a:effectLst/>
                      </a:rPr>
                      <a:t>V</a:t>
                    </a:r>
                    <a:r>
                      <a:rPr lang="hr-HR" sz="1800" b="0" i="0" baseline="0">
                        <a:solidFill>
                          <a:schemeClr val="tx1"/>
                        </a:solidFill>
                        <a:effectLst/>
                      </a:rPr>
                      <a:t>) </a:t>
                    </a:r>
                    <a:endParaRPr lang="hr-HR">
                      <a:solidFill>
                        <a:schemeClr val="tx1"/>
                      </a:solidFill>
                      <a:effectLst/>
                    </a:endParaRPr>
                  </a:p>
                  <a:p>
                    <a:pPr>
                      <a:defRPr sz="9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hr-HR" sz="1800" b="0" i="0" baseline="0">
                        <a:solidFill>
                          <a:schemeClr val="tx1"/>
                        </a:solidFill>
                        <a:effectLst/>
                      </a:rPr>
                      <a:t>R² = 0.89803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Linear_Regress_Std!$D$13:$D$15</c:f>
              <c:numCache>
                <c:formatCode>General</c:formatCode>
                <c:ptCount val="3"/>
                <c:pt idx="0">
                  <c:v>-0.943904671070812</c:v>
                </c:pt>
                <c:pt idx="1">
                  <c:v>-0.104053722547341</c:v>
                </c:pt>
                <c:pt idx="2">
                  <c:v>1.047958393618153</c:v>
                </c:pt>
              </c:numCache>
            </c:numRef>
          </c:xVal>
          <c:yVal>
            <c:numRef>
              <c:f>Linear_Regress_Std!$E$13:$E$15</c:f>
              <c:numCache>
                <c:formatCode>General</c:formatCode>
                <c:ptCount val="3"/>
                <c:pt idx="0">
                  <c:v>1.106877557601037</c:v>
                </c:pt>
                <c:pt idx="1">
                  <c:v>-0.268629097856623</c:v>
                </c:pt>
                <c:pt idx="2">
                  <c:v>-0.838248459744412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468856"/>
        <c:axId val="-2145559528"/>
      </c:scatterChart>
      <c:valAx>
        <c:axId val="-2145468856"/>
        <c:scaling>
          <c:orientation val="minMax"/>
          <c:min val="-1.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Sv (nm)</a:t>
                </a:r>
                <a:r>
                  <a:rPr lang="en-US" sz="1800" baseline="30000">
                    <a:solidFill>
                      <a:schemeClr val="tx1"/>
                    </a:solidFill>
                  </a:rPr>
                  <a:t>-1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559528"/>
        <c:crossesAt val="-1.0"/>
        <c:crossBetween val="midCat"/>
      </c:valAx>
      <c:valAx>
        <c:axId val="-2145559528"/>
        <c:scaling>
          <c:orientation val="minMax"/>
          <c:min val="-1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aseline="0">
                    <a:solidFill>
                      <a:schemeClr val="tx1"/>
                    </a:solidFill>
                  </a:rPr>
                  <a:t>H content released 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468856"/>
        <c:crossesAt val="-1.0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40874814814815"/>
                  <c:y val="0.0030487394250599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>
                        <a:solidFill>
                          <a:schemeClr val="tx1"/>
                        </a:solidFill>
                      </a:rPr>
                      <a:t>y = 0.9948x(V</a:t>
                    </a:r>
                    <a:r>
                      <a:rPr lang="el-GR" sz="1600" baseline="-25000">
                        <a:solidFill>
                          <a:schemeClr val="tx1"/>
                        </a:solidFill>
                      </a:rPr>
                      <a:t>γ</a:t>
                    </a:r>
                    <a:r>
                      <a:rPr lang="el-GR" sz="1600" baseline="0">
                        <a:solidFill>
                          <a:schemeClr val="tx1"/>
                        </a:solidFill>
                      </a:rPr>
                      <a:t>)</a:t>
                    </a:r>
                    <a:r>
                      <a:rPr lang="en-US" sz="1600" baseline="0">
                        <a:solidFill>
                          <a:schemeClr val="tx1"/>
                        </a:solidFill>
                      </a:rPr>
                      <a:t/>
                    </a:r>
                    <a:br>
                      <a:rPr lang="en-US" sz="1600" baseline="0">
                        <a:solidFill>
                          <a:schemeClr val="tx1"/>
                        </a:solidFill>
                      </a:rPr>
                    </a:br>
                    <a:r>
                      <a:rPr lang="en-US" sz="1600" baseline="0">
                        <a:solidFill>
                          <a:schemeClr val="tx1"/>
                        </a:solidFill>
                      </a:rPr>
                      <a:t>R² = 0.98956</a:t>
                    </a:r>
                    <a:endParaRPr lang="en-US" sz="1600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Linear_Regress_Std!$D$4:$D$6</c:f>
              <c:numCache>
                <c:formatCode>General</c:formatCode>
                <c:ptCount val="3"/>
                <c:pt idx="0">
                  <c:v>-0.91499142199563</c:v>
                </c:pt>
                <c:pt idx="1">
                  <c:v>-0.152498570332605</c:v>
                </c:pt>
                <c:pt idx="2">
                  <c:v>1.067489992328235</c:v>
                </c:pt>
              </c:numCache>
            </c:numRef>
          </c:xVal>
          <c:yVal>
            <c:numRef>
              <c:f>Linear_Regress_Std!$E$4:$E$6</c:f>
              <c:numCache>
                <c:formatCode>General</c:formatCode>
                <c:ptCount val="3"/>
                <c:pt idx="0">
                  <c:v>-0.838248459744418</c:v>
                </c:pt>
                <c:pt idx="1">
                  <c:v>-0.268629097856626</c:v>
                </c:pt>
                <c:pt idx="2">
                  <c:v>1.106877557601043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346376"/>
        <c:axId val="-2145570936"/>
      </c:scatterChart>
      <c:valAx>
        <c:axId val="-2147346376"/>
        <c:scaling>
          <c:orientation val="minMax"/>
          <c:max val="1.5"/>
          <c:min val="-1.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V</a:t>
                </a:r>
                <a:r>
                  <a:rPr lang="el-GR" sz="1800" baseline="-25000">
                    <a:solidFill>
                      <a:schemeClr val="tx1"/>
                    </a:solidFill>
                  </a:rPr>
                  <a:t>γ</a:t>
                </a:r>
                <a:endParaRPr lang="en-US" sz="1800" baseline="-250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570936"/>
        <c:crossesAt val="-1.0"/>
        <c:crossBetween val="midCat"/>
      </c:valAx>
      <c:valAx>
        <c:axId val="-2145570936"/>
        <c:scaling>
          <c:orientation val="minMax"/>
          <c:min val="-1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aseline="0">
                    <a:solidFill>
                      <a:schemeClr val="tx1"/>
                    </a:solidFill>
                  </a:rPr>
                  <a:t>H content released 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346376"/>
        <c:crossesAt val="-1.0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44082407407407"/>
                  <c:y val="-0.03311292562818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>
                        <a:solidFill>
                          <a:schemeClr val="tx1"/>
                        </a:solidFill>
                      </a:rPr>
                      <a:t>y = 0.984x(t</a:t>
                    </a:r>
                    <a:r>
                      <a:rPr lang="en-US" sz="1600" baseline="-25000">
                        <a:solidFill>
                          <a:schemeClr val="tx1"/>
                        </a:solidFill>
                      </a:rPr>
                      <a:t>B</a:t>
                    </a:r>
                    <a:r>
                      <a:rPr lang="en-US" sz="1600" baseline="0">
                        <a:solidFill>
                          <a:schemeClr val="tx1"/>
                        </a:solidFill>
                      </a:rPr>
                      <a:t>)</a:t>
                    </a:r>
                    <a:br>
                      <a:rPr lang="en-US" sz="1600" baseline="0">
                        <a:solidFill>
                          <a:schemeClr val="tx1"/>
                        </a:solidFill>
                      </a:rPr>
                    </a:br>
                    <a:r>
                      <a:rPr lang="en-US" sz="1600" baseline="0">
                        <a:solidFill>
                          <a:schemeClr val="tx1"/>
                        </a:solidFill>
                      </a:rPr>
                      <a:t>R² = 0.96831</a:t>
                    </a:r>
                    <a:endParaRPr lang="en-US" sz="1600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Linear_Regress_Std!$D$22:$D$24</c:f>
              <c:numCache>
                <c:formatCode>General</c:formatCode>
                <c:ptCount val="3"/>
                <c:pt idx="0">
                  <c:v>-0.966234939601246</c:v>
                </c:pt>
                <c:pt idx="1">
                  <c:v>-0.0644156626400831</c:v>
                </c:pt>
                <c:pt idx="2">
                  <c:v>1.030650602241329</c:v>
                </c:pt>
              </c:numCache>
            </c:numRef>
          </c:xVal>
          <c:yVal>
            <c:numRef>
              <c:f>Linear_Regress_Std!$E$22:$E$24</c:f>
              <c:numCache>
                <c:formatCode>General</c:formatCode>
                <c:ptCount val="3"/>
                <c:pt idx="0">
                  <c:v>-0.838248459744418</c:v>
                </c:pt>
                <c:pt idx="1">
                  <c:v>-0.268629097856626</c:v>
                </c:pt>
                <c:pt idx="2">
                  <c:v>1.106877557601043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870120"/>
        <c:axId val="2132437976"/>
      </c:scatterChart>
      <c:valAx>
        <c:axId val="-2146870120"/>
        <c:scaling>
          <c:orientation val="minMax"/>
          <c:min val="-1.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aseline="0">
                    <a:solidFill>
                      <a:schemeClr val="tx1"/>
                    </a:solidFill>
                  </a:rPr>
                  <a:t>Ferrite plate thickness (nm)</a:t>
                </a:r>
                <a:endParaRPr lang="en-US" sz="1800" baseline="-250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in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437976"/>
        <c:crossesAt val="-1.0"/>
        <c:crossBetween val="midCat"/>
      </c:valAx>
      <c:valAx>
        <c:axId val="2132437976"/>
        <c:scaling>
          <c:orientation val="minMax"/>
          <c:min val="-1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aseline="0">
                    <a:solidFill>
                      <a:schemeClr val="tx1"/>
                    </a:solidFill>
                  </a:rPr>
                  <a:t>H content released 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870120"/>
        <c:crossesAt val="-1.0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812800</xdr:colOff>
      <xdr:row>11</xdr:row>
      <xdr:rowOff>12700</xdr:rowOff>
    </xdr:from>
    <xdr:to>
      <xdr:col>5</xdr:col>
      <xdr:colOff>523200</xdr:colOff>
      <xdr:row>32</xdr:row>
      <xdr:rowOff>65500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35</xdr:row>
      <xdr:rowOff>0</xdr:rowOff>
    </xdr:from>
    <xdr:to>
      <xdr:col>5</xdr:col>
      <xdr:colOff>535900</xdr:colOff>
      <xdr:row>56</xdr:row>
      <xdr:rowOff>52800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1905000</xdr:colOff>
      <xdr:row>25</xdr:row>
      <xdr:rowOff>12700</xdr:rowOff>
    </xdr:from>
    <xdr:to>
      <xdr:col>4</xdr:col>
      <xdr:colOff>279400</xdr:colOff>
      <xdr:row>25</xdr:row>
      <xdr:rowOff>12700</xdr:rowOff>
    </xdr:to>
    <xdr:cxnSp macro="">
      <xdr:nvCxnSpPr>
        <xdr:cNvPr id="14" name="Straight Connector 13"/>
        <xdr:cNvCxnSpPr/>
      </xdr:nvCxnSpPr>
      <xdr:spPr>
        <a:xfrm>
          <a:off x="5575300" y="5676900"/>
          <a:ext cx="393700" cy="0"/>
        </a:xfrm>
        <a:prstGeom prst="line">
          <a:avLst/>
        </a:prstGeom>
        <a:ln>
          <a:solidFill>
            <a:schemeClr val="tx1"/>
          </a:solidFill>
          <a:headEnd type="none" w="sm" len="med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914400</xdr:colOff>
      <xdr:row>19</xdr:row>
      <xdr:rowOff>114300</xdr:rowOff>
    </xdr:from>
    <xdr:to>
      <xdr:col>2</xdr:col>
      <xdr:colOff>1193800</xdr:colOff>
      <xdr:row>19</xdr:row>
      <xdr:rowOff>127000</xdr:rowOff>
    </xdr:to>
    <xdr:cxnSp macro="">
      <xdr:nvCxnSpPr>
        <xdr:cNvPr id="15" name="Straight Connector 14"/>
        <xdr:cNvCxnSpPr/>
      </xdr:nvCxnSpPr>
      <xdr:spPr>
        <a:xfrm flipH="1" flipV="1">
          <a:off x="2565400" y="4559300"/>
          <a:ext cx="279400" cy="12700"/>
        </a:xfrm>
        <a:prstGeom prst="line">
          <a:avLst/>
        </a:prstGeom>
        <a:ln>
          <a:solidFill>
            <a:schemeClr val="tx1"/>
          </a:solidFill>
          <a:headEnd type="none" w="sm" len="med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12700</xdr:colOff>
      <xdr:row>40</xdr:row>
      <xdr:rowOff>190500</xdr:rowOff>
    </xdr:from>
    <xdr:to>
      <xdr:col>12</xdr:col>
      <xdr:colOff>853400</xdr:colOff>
      <xdr:row>62</xdr:row>
      <xdr:rowOff>40100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12700</xdr:colOff>
      <xdr:row>17</xdr:row>
      <xdr:rowOff>25400</xdr:rowOff>
    </xdr:from>
    <xdr:to>
      <xdr:col>9</xdr:col>
      <xdr:colOff>891500</xdr:colOff>
      <xdr:row>38</xdr:row>
      <xdr:rowOff>78200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12700</xdr:colOff>
      <xdr:row>17</xdr:row>
      <xdr:rowOff>0</xdr:rowOff>
    </xdr:from>
    <xdr:to>
      <xdr:col>12</xdr:col>
      <xdr:colOff>853400</xdr:colOff>
      <xdr:row>38</xdr:row>
      <xdr:rowOff>52800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25400</xdr:colOff>
      <xdr:row>41</xdr:row>
      <xdr:rowOff>12700</xdr:rowOff>
    </xdr:from>
    <xdr:to>
      <xdr:col>9</xdr:col>
      <xdr:colOff>904200</xdr:colOff>
      <xdr:row>62</xdr:row>
      <xdr:rowOff>65500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25400</xdr:rowOff>
    </xdr:from>
    <xdr:to>
      <xdr:col>12</xdr:col>
      <xdr:colOff>447000</xdr:colOff>
      <xdr:row>22</xdr:row>
      <xdr:rowOff>230600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12700</xdr:colOff>
      <xdr:row>3</xdr:row>
      <xdr:rowOff>0</xdr:rowOff>
    </xdr:from>
    <xdr:to>
      <xdr:col>20</xdr:col>
      <xdr:colOff>459700</xdr:colOff>
      <xdr:row>22</xdr:row>
      <xdr:rowOff>205200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2</xdr:row>
      <xdr:rowOff>0</xdr:rowOff>
    </xdr:from>
    <xdr:to>
      <xdr:col>32</xdr:col>
      <xdr:colOff>447000</xdr:colOff>
      <xdr:row>21</xdr:row>
      <xdr:rowOff>154400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S14"/>
  <sheetViews>
    <sheetView tabSelected="1" topLeftCell="G14" workbookViewId="0">
      <selection activeCell="M14" sqref="M14"/>
    </sheetView>
  </sheetViews>
  <sheetFormatPr baseColWidth="10" defaultRowHeight="15" x14ac:dyDescent="0"/>
  <cols>
    <col min="3" max="4" width="26.5" style="1" customWidth="1"/>
    <col min="5" max="7" width="10.83203125" style="1"/>
    <col min="8" max="8" width="28.6640625" style="1" customWidth="1"/>
    <col min="9" max="9" width="30.6640625" style="3" customWidth="1"/>
    <col min="10" max="10" width="28.6640625" style="1" customWidth="1"/>
    <col min="11" max="11" width="31.6640625" style="3" customWidth="1"/>
    <col min="12" max="12" width="31.1640625" style="1" customWidth="1"/>
    <col min="13" max="13" width="21.5" style="1" customWidth="1"/>
    <col min="14" max="14" width="28.5" style="1" customWidth="1"/>
    <col min="15" max="15" width="22.33203125" style="8" customWidth="1"/>
    <col min="16" max="16" width="23.33203125" customWidth="1"/>
    <col min="17" max="17" width="26" customWidth="1"/>
    <col min="18" max="18" width="33.6640625" customWidth="1"/>
    <col min="20" max="20" width="23.1640625" customWidth="1"/>
  </cols>
  <sheetData>
    <row r="1" spans="3:19">
      <c r="K1" s="9"/>
      <c r="L1" s="3"/>
      <c r="O1" s="1"/>
      <c r="Q1" s="1"/>
      <c r="S1" s="1"/>
    </row>
    <row r="2" spans="3:19">
      <c r="H2" s="1" t="s">
        <v>9</v>
      </c>
      <c r="I2" s="3" t="s">
        <v>12</v>
      </c>
      <c r="J2" s="3" t="s">
        <v>10</v>
      </c>
      <c r="K2" s="9"/>
      <c r="O2" s="9"/>
      <c r="R2" s="1"/>
    </row>
    <row r="3" spans="3:19">
      <c r="J3" s="3"/>
      <c r="K3" s="9"/>
      <c r="N3" s="8"/>
      <c r="O3"/>
      <c r="P3" s="1"/>
      <c r="Q3" s="1"/>
    </row>
    <row r="4" spans="3:19" ht="26">
      <c r="C4" s="2" t="s">
        <v>1</v>
      </c>
      <c r="D4" s="2" t="s">
        <v>2</v>
      </c>
      <c r="E4" s="2" t="s">
        <v>3</v>
      </c>
      <c r="F4" s="2" t="s">
        <v>4</v>
      </c>
      <c r="G4" s="2" t="s">
        <v>0</v>
      </c>
      <c r="H4" s="2" t="s">
        <v>5</v>
      </c>
      <c r="I4" s="2" t="s">
        <v>13</v>
      </c>
      <c r="J4" s="2" t="s">
        <v>6</v>
      </c>
      <c r="K4" s="2" t="s">
        <v>14</v>
      </c>
      <c r="L4" s="2" t="s">
        <v>7</v>
      </c>
      <c r="M4" s="2" t="s">
        <v>8</v>
      </c>
      <c r="N4" s="2" t="s">
        <v>52</v>
      </c>
      <c r="O4" s="2" t="s">
        <v>53</v>
      </c>
    </row>
    <row r="5" spans="3:19" ht="20">
      <c r="C5" s="2">
        <v>200</v>
      </c>
      <c r="D5" s="2">
        <v>473</v>
      </c>
      <c r="E5" s="2">
        <v>40</v>
      </c>
      <c r="F5" s="2">
        <v>1.975E-2</v>
      </c>
      <c r="G5" s="2">
        <v>0.21</v>
      </c>
      <c r="H5" s="2">
        <v>11.27</v>
      </c>
      <c r="I5" s="2">
        <v>11.23</v>
      </c>
      <c r="J5" s="2">
        <v>8.5999999999999993E-2</v>
      </c>
      <c r="K5" s="10">
        <v>2.1999999999999999E-2</v>
      </c>
      <c r="L5" s="2">
        <f>82.82</f>
        <v>82.82</v>
      </c>
      <c r="M5" s="2">
        <v>150</v>
      </c>
      <c r="N5" s="2"/>
      <c r="O5" s="2"/>
    </row>
    <row r="6" spans="3:19" ht="20">
      <c r="C6" s="2">
        <v>250</v>
      </c>
      <c r="D6" s="2">
        <v>523</v>
      </c>
      <c r="E6" s="2">
        <v>54</v>
      </c>
      <c r="F6" s="2">
        <v>1.3703703703703704E-2</v>
      </c>
      <c r="G6" s="2">
        <v>0.26</v>
      </c>
      <c r="H6" s="2">
        <v>13.083</v>
      </c>
      <c r="I6" s="2">
        <v>13.03</v>
      </c>
      <c r="J6" s="2">
        <v>9.9000000000000005E-2</v>
      </c>
      <c r="K6" s="10">
        <v>2.1999999999999999E-2</v>
      </c>
      <c r="L6" s="2">
        <f>86.86</f>
        <v>86.86</v>
      </c>
      <c r="M6" s="2">
        <v>150</v>
      </c>
      <c r="N6" s="2"/>
      <c r="O6" s="2"/>
    </row>
    <row r="7" spans="3:19" ht="20">
      <c r="C7" s="2">
        <v>300</v>
      </c>
      <c r="D7" s="2">
        <v>573</v>
      </c>
      <c r="E7" s="2">
        <v>71</v>
      </c>
      <c r="F7" s="2">
        <v>9.2957746478873251E-3</v>
      </c>
      <c r="G7" s="2">
        <v>0.34</v>
      </c>
      <c r="H7" s="2">
        <v>17.460999999999999</v>
      </c>
      <c r="I7" s="2">
        <v>17.420000000000002</v>
      </c>
      <c r="J7" s="2">
        <v>0.48199999999999998</v>
      </c>
      <c r="K7" s="10">
        <v>0.43</v>
      </c>
      <c r="L7" s="2">
        <f>112.02</f>
        <v>112.02</v>
      </c>
      <c r="M7" s="2">
        <v>150</v>
      </c>
      <c r="N7" s="2"/>
      <c r="O7" s="2"/>
    </row>
    <row r="8" spans="3:19" ht="23">
      <c r="M8" s="11" t="s">
        <v>54</v>
      </c>
    </row>
    <row r="11" spans="3:19" ht="26">
      <c r="H11" s="2" t="s">
        <v>4</v>
      </c>
      <c r="I11" s="2" t="s">
        <v>5</v>
      </c>
      <c r="J11" s="2" t="s">
        <v>11</v>
      </c>
      <c r="K11" s="2" t="s">
        <v>6</v>
      </c>
    </row>
    <row r="12" spans="3:19" ht="20">
      <c r="H12" s="2">
        <v>9.2957746478873251E-3</v>
      </c>
      <c r="I12" s="2">
        <v>17.460999999999999</v>
      </c>
      <c r="J12" s="2">
        <v>9.2100000000000009</v>
      </c>
      <c r="K12" s="2">
        <v>0.48199999999999998</v>
      </c>
    </row>
    <row r="13" spans="3:19" ht="20">
      <c r="H13" s="2">
        <v>1.3703703703703704E-2</v>
      </c>
      <c r="I13" s="2">
        <v>13.083</v>
      </c>
      <c r="J13" s="2">
        <v>4.96</v>
      </c>
      <c r="K13" s="2">
        <v>9.9000000000000005E-2</v>
      </c>
    </row>
    <row r="14" spans="3:19" ht="20">
      <c r="H14" s="2">
        <v>1.975E-2</v>
      </c>
      <c r="I14" s="2">
        <v>11.27</v>
      </c>
      <c r="J14" s="2">
        <v>4.4400000000000004</v>
      </c>
      <c r="K14" s="2">
        <v>8.5999999999999993E-2</v>
      </c>
    </row>
  </sheetData>
  <pageMargins left="0.7" right="0.7" top="0.75" bottom="0.75" header="0.3" footer="0.3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I42"/>
  <sheetViews>
    <sheetView workbookViewId="0">
      <selection activeCell="D36" sqref="D36"/>
    </sheetView>
  </sheetViews>
  <sheetFormatPr baseColWidth="10" defaultRowHeight="15" x14ac:dyDescent="0"/>
  <cols>
    <col min="4" max="4" width="13.1640625" customWidth="1"/>
    <col min="5" max="5" width="13.6640625" customWidth="1"/>
    <col min="6" max="6" width="14.33203125" customWidth="1"/>
  </cols>
  <sheetData>
    <row r="3" spans="1:5" ht="25">
      <c r="B3" s="2" t="s">
        <v>0</v>
      </c>
      <c r="C3" s="2" t="s">
        <v>16</v>
      </c>
      <c r="D3" s="2" t="s">
        <v>45</v>
      </c>
      <c r="E3" s="2" t="s">
        <v>46</v>
      </c>
    </row>
    <row r="4" spans="1:5" ht="20">
      <c r="B4" s="2">
        <v>0.21</v>
      </c>
      <c r="C4" s="2">
        <v>11.27</v>
      </c>
      <c r="D4" s="2">
        <f>STANDARDIZE(B4, B7, B8)</f>
        <v>-0.91499142199563011</v>
      </c>
      <c r="E4" s="2">
        <f>STANDARDIZE(C4, C7, C8)</f>
        <v>-0.83824845974441797</v>
      </c>
    </row>
    <row r="5" spans="1:5" ht="20">
      <c r="B5" s="2">
        <v>0.26</v>
      </c>
      <c r="C5" s="2">
        <v>13.083</v>
      </c>
      <c r="D5" s="2">
        <f>STANDARDIZE(B5, B7, B8)</f>
        <v>-0.15249857033260508</v>
      </c>
      <c r="E5" s="2">
        <f>STANDARDIZE(C5, C7, C8)</f>
        <v>-0.2686290978566257</v>
      </c>
    </row>
    <row r="6" spans="1:5" ht="20">
      <c r="B6" s="2">
        <v>0.34</v>
      </c>
      <c r="C6" s="2">
        <v>17.460999999999999</v>
      </c>
      <c r="D6" s="2">
        <f>STANDARDIZE(B6, B7, B8)</f>
        <v>1.0674899923282348</v>
      </c>
      <c r="E6" s="2">
        <f>STANDARDIZE(C6, C7, C8)</f>
        <v>1.1068775576010426</v>
      </c>
    </row>
    <row r="7" spans="1:5">
      <c r="A7" t="s">
        <v>43</v>
      </c>
      <c r="B7">
        <f>AVERAGE(B4:B6)</f>
        <v>0.27</v>
      </c>
      <c r="C7">
        <f>AVERAGE(C4:C6)</f>
        <v>13.938000000000001</v>
      </c>
    </row>
    <row r="8" spans="1:5">
      <c r="A8" t="s">
        <v>44</v>
      </c>
      <c r="B8">
        <f>STDEV(B4:B6)</f>
        <v>6.5574385243019881E-2</v>
      </c>
      <c r="C8">
        <f>STDEV(C4:C6)</f>
        <v>3.1828272023469921</v>
      </c>
    </row>
    <row r="12" spans="1:5" ht="25">
      <c r="B12" s="2" t="s">
        <v>15</v>
      </c>
      <c r="C12" s="2" t="s">
        <v>16</v>
      </c>
      <c r="D12" s="2" t="s">
        <v>47</v>
      </c>
      <c r="E12" s="2" t="s">
        <v>46</v>
      </c>
    </row>
    <row r="13" spans="1:5" ht="20">
      <c r="B13" s="2">
        <v>9.2957746478873251E-3</v>
      </c>
      <c r="C13" s="2">
        <v>17.460999999999999</v>
      </c>
      <c r="D13" s="2">
        <f>STANDARDIZE(B13, B16, B17)</f>
        <v>-0.943904671070812</v>
      </c>
      <c r="E13" s="2">
        <f>STANDARDIZE(C13, $C$16, $C$17)</f>
        <v>1.1068775576010375</v>
      </c>
    </row>
    <row r="14" spans="1:5" ht="20">
      <c r="B14" s="2">
        <v>1.3703703703703704E-2</v>
      </c>
      <c r="C14" s="2">
        <v>13.083</v>
      </c>
      <c r="D14" s="2">
        <f>STANDARDIZE(B14, B16, B17)</f>
        <v>-0.10405372254734085</v>
      </c>
      <c r="E14" s="2">
        <f>STANDARDIZE(C14, $C$16, $C$17)</f>
        <v>-0.26862909785662309</v>
      </c>
    </row>
    <row r="15" spans="1:5" ht="20">
      <c r="B15" s="2">
        <v>1.975E-2</v>
      </c>
      <c r="C15" s="2">
        <v>11.27</v>
      </c>
      <c r="D15" s="2">
        <f>STANDARDIZE(B15, B16, B17)</f>
        <v>1.0479583936181531</v>
      </c>
      <c r="E15" s="2">
        <f>STANDARDIZE(C15, $C$16, $C$17)</f>
        <v>-0.8382484597444122</v>
      </c>
    </row>
    <row r="16" spans="1:5">
      <c r="A16" t="s">
        <v>43</v>
      </c>
      <c r="B16">
        <f>AVERAGE(B13:B15)</f>
        <v>1.4249826117197009E-2</v>
      </c>
      <c r="C16">
        <f>AVERAGE(C13:C15)</f>
        <v>13.937999999999997</v>
      </c>
    </row>
    <row r="17" spans="1:28">
      <c r="A17" t="s">
        <v>44</v>
      </c>
      <c r="B17">
        <f>STDEV(B13:B15)</f>
        <v>5.2484658897699529E-3</v>
      </c>
      <c r="C17">
        <f>STDEV(C13:C15)</f>
        <v>3.1828272023470099</v>
      </c>
    </row>
    <row r="21" spans="1:28" ht="26">
      <c r="A21" s="2" t="s">
        <v>41</v>
      </c>
      <c r="B21" s="2" t="s">
        <v>42</v>
      </c>
      <c r="C21" s="2" t="s">
        <v>16</v>
      </c>
      <c r="D21" s="2" t="s">
        <v>48</v>
      </c>
      <c r="E21" s="2" t="s">
        <v>46</v>
      </c>
    </row>
    <row r="22" spans="1:28" ht="20">
      <c r="A22" s="2">
        <v>40</v>
      </c>
      <c r="B22" s="2">
        <f>1/A22</f>
        <v>2.5000000000000001E-2</v>
      </c>
      <c r="C22" s="2">
        <v>11.27</v>
      </c>
      <c r="D22" s="2">
        <f>STANDARDIZE(A22, A25, A26)</f>
        <v>-0.96623493960124629</v>
      </c>
      <c r="E22" s="2">
        <v>-0.83824845974441797</v>
      </c>
    </row>
    <row r="23" spans="1:28" ht="20">
      <c r="A23" s="2">
        <v>54</v>
      </c>
      <c r="B23" s="2">
        <f>1/A23</f>
        <v>1.8518518518518517E-2</v>
      </c>
      <c r="C23" s="2">
        <v>13.083</v>
      </c>
      <c r="D23" s="2">
        <f>STANDARDIZE(A23, A25, A26)</f>
        <v>-6.4415662640083082E-2</v>
      </c>
      <c r="E23" s="2">
        <v>-0.2686290978566257</v>
      </c>
    </row>
    <row r="24" spans="1:28" ht="20">
      <c r="A24" s="2">
        <v>71</v>
      </c>
      <c r="B24" s="2">
        <f>1/A24</f>
        <v>1.4084507042253521E-2</v>
      </c>
      <c r="C24" s="2">
        <v>17.460999999999999</v>
      </c>
      <c r="D24" s="2">
        <f>STANDARDIZE(A24, A25, A26)</f>
        <v>1.0306506022413293</v>
      </c>
      <c r="E24" s="2">
        <v>1.1068775576010426</v>
      </c>
    </row>
    <row r="25" spans="1:28">
      <c r="A25">
        <f>AVERAGE(A22:A24)</f>
        <v>55</v>
      </c>
      <c r="G25" t="s">
        <v>17</v>
      </c>
      <c r="Q25" t="s">
        <v>17</v>
      </c>
      <c r="AA25" t="s">
        <v>17</v>
      </c>
    </row>
    <row r="26" spans="1:28" ht="16" thickBot="1">
      <c r="A26">
        <f>STDEV(A22:A24)</f>
        <v>15.524174696260024</v>
      </c>
    </row>
    <row r="27" spans="1:28">
      <c r="G27" s="7" t="s">
        <v>18</v>
      </c>
      <c r="H27" s="7"/>
      <c r="Q27" s="7" t="s">
        <v>18</v>
      </c>
      <c r="R27" s="7"/>
      <c r="AA27" s="7" t="s">
        <v>18</v>
      </c>
      <c r="AB27" s="7"/>
    </row>
    <row r="28" spans="1:28">
      <c r="G28" s="4" t="s">
        <v>19</v>
      </c>
      <c r="H28" s="4">
        <v>0.98957006074137943</v>
      </c>
      <c r="Q28" s="4" t="s">
        <v>19</v>
      </c>
      <c r="R28" s="4">
        <v>0.99476820950594558</v>
      </c>
      <c r="AA28" s="4" t="s">
        <v>19</v>
      </c>
      <c r="AB28" s="4">
        <v>0.9840264462818763</v>
      </c>
    </row>
    <row r="29" spans="1:28">
      <c r="G29" s="4" t="s">
        <v>20</v>
      </c>
      <c r="H29" s="4">
        <v>0.97924890511569729</v>
      </c>
      <c r="Q29" s="4" t="s">
        <v>20</v>
      </c>
      <c r="R29" s="4">
        <v>0.98956379064366473</v>
      </c>
      <c r="AA29" s="4" t="s">
        <v>20</v>
      </c>
      <c r="AB29" s="4">
        <v>0.96830804698213835</v>
      </c>
    </row>
    <row r="30" spans="1:28">
      <c r="G30" s="4" t="s">
        <v>21</v>
      </c>
      <c r="H30" s="4">
        <v>0.95849781023139458</v>
      </c>
      <c r="Q30" s="4" t="s">
        <v>21</v>
      </c>
      <c r="R30" s="4">
        <v>0.97912758128732946</v>
      </c>
      <c r="AA30" s="4" t="s">
        <v>21</v>
      </c>
      <c r="AB30" s="4">
        <v>0.9366160939642767</v>
      </c>
    </row>
    <row r="31" spans="1:28">
      <c r="G31" s="4" t="s">
        <v>22</v>
      </c>
      <c r="H31" s="4">
        <v>0.20372086237939735</v>
      </c>
      <c r="Q31" s="4" t="s">
        <v>22</v>
      </c>
      <c r="R31" s="4">
        <v>0.14447289957867704</v>
      </c>
      <c r="AA31" s="4" t="s">
        <v>22</v>
      </c>
      <c r="AB31" s="4">
        <v>0.2517616055631271</v>
      </c>
    </row>
    <row r="32" spans="1:28" ht="16" thickBot="1">
      <c r="G32" s="5" t="s">
        <v>23</v>
      </c>
      <c r="H32" s="5">
        <v>3</v>
      </c>
      <c r="Q32" s="5" t="s">
        <v>23</v>
      </c>
      <c r="R32" s="5">
        <v>3</v>
      </c>
      <c r="AA32" s="5" t="s">
        <v>23</v>
      </c>
      <c r="AB32" s="5">
        <v>3</v>
      </c>
    </row>
    <row r="34" spans="7:35" ht="16" thickBot="1">
      <c r="G34" t="s">
        <v>24</v>
      </c>
      <c r="Q34" t="s">
        <v>24</v>
      </c>
      <c r="AA34" t="s">
        <v>24</v>
      </c>
    </row>
    <row r="35" spans="7:35">
      <c r="G35" s="6"/>
      <c r="H35" s="6" t="s">
        <v>29</v>
      </c>
      <c r="I35" s="6" t="s">
        <v>30</v>
      </c>
      <c r="J35" s="6" t="s">
        <v>31</v>
      </c>
      <c r="K35" s="6" t="s">
        <v>32</v>
      </c>
      <c r="L35" s="6" t="s">
        <v>33</v>
      </c>
      <c r="Q35" s="6"/>
      <c r="R35" s="6" t="s">
        <v>29</v>
      </c>
      <c r="S35" s="6" t="s">
        <v>30</v>
      </c>
      <c r="T35" s="6" t="s">
        <v>31</v>
      </c>
      <c r="U35" s="6" t="s">
        <v>32</v>
      </c>
      <c r="V35" s="6" t="s">
        <v>33</v>
      </c>
      <c r="AA35" s="6"/>
      <c r="AB35" s="6" t="s">
        <v>29</v>
      </c>
      <c r="AC35" s="6" t="s">
        <v>30</v>
      </c>
      <c r="AD35" s="6" t="s">
        <v>31</v>
      </c>
      <c r="AE35" s="6" t="s">
        <v>32</v>
      </c>
      <c r="AF35" s="6" t="s">
        <v>33</v>
      </c>
    </row>
    <row r="36" spans="7:35">
      <c r="G36" s="4" t="s">
        <v>25</v>
      </c>
      <c r="H36" s="4">
        <v>1</v>
      </c>
      <c r="I36" s="4">
        <v>1.9584978102313981</v>
      </c>
      <c r="J36" s="4">
        <v>1.9584978102313981</v>
      </c>
      <c r="K36" s="4">
        <v>47.190228302433297</v>
      </c>
      <c r="L36" s="4">
        <v>9.2026775752356668E-2</v>
      </c>
      <c r="Q36" s="4" t="s">
        <v>25</v>
      </c>
      <c r="R36" s="4">
        <v>1</v>
      </c>
      <c r="S36" s="4">
        <v>1.979127581287333</v>
      </c>
      <c r="T36" s="4">
        <v>1.979127581287333</v>
      </c>
      <c r="U36" s="4">
        <v>94.820231834747233</v>
      </c>
      <c r="V36" s="4">
        <v>6.5149309890393733E-2</v>
      </c>
      <c r="AA36" s="4" t="s">
        <v>25</v>
      </c>
      <c r="AB36" s="4">
        <v>1</v>
      </c>
      <c r="AC36" s="4">
        <v>1.93661609396428</v>
      </c>
      <c r="AD36" s="4">
        <v>1.93661609396428</v>
      </c>
      <c r="AE36" s="4">
        <v>30.553751182086984</v>
      </c>
      <c r="AF36" s="4">
        <v>0.11393986400067495</v>
      </c>
    </row>
    <row r="37" spans="7:35">
      <c r="G37" s="4" t="s">
        <v>26</v>
      </c>
      <c r="H37" s="4">
        <v>1</v>
      </c>
      <c r="I37" s="4">
        <v>4.1502189768605355E-2</v>
      </c>
      <c r="J37" s="4">
        <v>4.1502189768605355E-2</v>
      </c>
      <c r="K37" s="4"/>
      <c r="L37" s="4"/>
      <c r="Q37" s="4" t="s">
        <v>26</v>
      </c>
      <c r="R37" s="4">
        <v>1</v>
      </c>
      <c r="S37" s="4">
        <v>2.0872418712670499E-2</v>
      </c>
      <c r="T37" s="4">
        <v>2.0872418712670499E-2</v>
      </c>
      <c r="U37" s="4"/>
      <c r="V37" s="4"/>
      <c r="AA37" s="4" t="s">
        <v>26</v>
      </c>
      <c r="AB37" s="4">
        <v>1</v>
      </c>
      <c r="AC37" s="4">
        <v>6.3383906035723594E-2</v>
      </c>
      <c r="AD37" s="4">
        <v>6.3383906035723594E-2</v>
      </c>
      <c r="AE37" s="4"/>
      <c r="AF37" s="4"/>
    </row>
    <row r="38" spans="7:35" ht="16" thickBot="1">
      <c r="G38" s="5" t="s">
        <v>27</v>
      </c>
      <c r="H38" s="5">
        <v>2</v>
      </c>
      <c r="I38" s="5">
        <v>2.0000000000000036</v>
      </c>
      <c r="J38" s="5"/>
      <c r="K38" s="5"/>
      <c r="L38" s="5"/>
      <c r="Q38" s="5" t="s">
        <v>27</v>
      </c>
      <c r="R38" s="5">
        <v>2</v>
      </c>
      <c r="S38" s="5">
        <v>2.0000000000000036</v>
      </c>
      <c r="T38" s="5"/>
      <c r="U38" s="5"/>
      <c r="V38" s="5"/>
      <c r="AA38" s="5" t="s">
        <v>27</v>
      </c>
      <c r="AB38" s="5">
        <v>2</v>
      </c>
      <c r="AC38" s="5">
        <v>2.0000000000000036</v>
      </c>
      <c r="AD38" s="5"/>
      <c r="AE38" s="5"/>
      <c r="AF38" s="5"/>
    </row>
    <row r="39" spans="7:35" ht="16" thickBot="1"/>
    <row r="40" spans="7:35">
      <c r="G40" s="6"/>
      <c r="H40" s="6" t="s">
        <v>34</v>
      </c>
      <c r="I40" s="6" t="s">
        <v>22</v>
      </c>
      <c r="J40" s="6" t="s">
        <v>35</v>
      </c>
      <c r="K40" s="6" t="s">
        <v>36</v>
      </c>
      <c r="L40" s="6" t="s">
        <v>37</v>
      </c>
      <c r="M40" s="6" t="s">
        <v>38</v>
      </c>
      <c r="N40" s="6" t="s">
        <v>39</v>
      </c>
      <c r="O40" s="6" t="s">
        <v>40</v>
      </c>
      <c r="Q40" s="6"/>
      <c r="R40" s="6" t="s">
        <v>34</v>
      </c>
      <c r="S40" s="6" t="s">
        <v>22</v>
      </c>
      <c r="T40" s="6" t="s">
        <v>35</v>
      </c>
      <c r="U40" s="6" t="s">
        <v>36</v>
      </c>
      <c r="V40" s="6" t="s">
        <v>37</v>
      </c>
      <c r="W40" s="6" t="s">
        <v>38</v>
      </c>
      <c r="X40" s="6" t="s">
        <v>39</v>
      </c>
      <c r="Y40" s="6" t="s">
        <v>40</v>
      </c>
      <c r="AA40" s="6"/>
      <c r="AB40" s="6" t="s">
        <v>34</v>
      </c>
      <c r="AC40" s="6" t="s">
        <v>22</v>
      </c>
      <c r="AD40" s="6" t="s">
        <v>35</v>
      </c>
      <c r="AE40" s="6" t="s">
        <v>36</v>
      </c>
      <c r="AF40" s="6" t="s">
        <v>37</v>
      </c>
      <c r="AG40" s="6" t="s">
        <v>38</v>
      </c>
      <c r="AH40" s="6" t="s">
        <v>39</v>
      </c>
      <c r="AI40" s="6" t="s">
        <v>40</v>
      </c>
    </row>
    <row r="41" spans="7:35">
      <c r="G41" s="4" t="s">
        <v>28</v>
      </c>
      <c r="H41" s="4">
        <v>-4.433172392693719E-16</v>
      </c>
      <c r="I41" s="4">
        <v>0.11761829473428778</v>
      </c>
      <c r="J41" s="4">
        <v>-3.7691180634005336E-15</v>
      </c>
      <c r="K41" s="4">
        <v>1</v>
      </c>
      <c r="L41" s="4">
        <v>-1.4944821336136005</v>
      </c>
      <c r="M41" s="4">
        <v>1.4944821336135996</v>
      </c>
      <c r="N41" s="4">
        <v>-1.4944821336136005</v>
      </c>
      <c r="O41" s="4">
        <v>1.4944821336135996</v>
      </c>
      <c r="Q41" s="4" t="s">
        <v>28</v>
      </c>
      <c r="R41" s="4">
        <v>-2.228190654939001E-16</v>
      </c>
      <c r="S41" s="4">
        <v>8.3411467462354963E-2</v>
      </c>
      <c r="T41" s="4">
        <v>-2.671324126918906E-15</v>
      </c>
      <c r="U41" s="4">
        <v>1</v>
      </c>
      <c r="V41" s="4">
        <v>-1.0598431829214572</v>
      </c>
      <c r="W41" s="4">
        <v>1.0598431829214567</v>
      </c>
      <c r="X41" s="4">
        <v>-1.0598431829214572</v>
      </c>
      <c r="Y41" s="4">
        <v>1.0598431829214567</v>
      </c>
      <c r="AA41" s="4" t="s">
        <v>28</v>
      </c>
      <c r="AB41" s="4">
        <v>-3.7007434154171886E-16</v>
      </c>
      <c r="AC41" s="4">
        <v>0.14535463074348384</v>
      </c>
      <c r="AD41" s="4">
        <v>-2.5460099870833258E-15</v>
      </c>
      <c r="AE41" s="4">
        <v>1</v>
      </c>
      <c r="AF41" s="4">
        <v>-1.8469056975777804</v>
      </c>
      <c r="AG41" s="4">
        <v>1.8469056975777796</v>
      </c>
      <c r="AH41" s="4">
        <v>-1.8469056975777804</v>
      </c>
      <c r="AI41" s="4">
        <v>1.8469056975777796</v>
      </c>
    </row>
    <row r="42" spans="7:35" ht="16" thickBot="1">
      <c r="G42" s="5" t="s">
        <v>49</v>
      </c>
      <c r="H42" s="5">
        <v>0.98957006074138076</v>
      </c>
      <c r="I42" s="5">
        <v>0.14405240325764337</v>
      </c>
      <c r="J42" s="5">
        <v>6.8695144153304817</v>
      </c>
      <c r="K42" s="5">
        <v>9.2026775752356682E-2</v>
      </c>
      <c r="L42" s="5">
        <v>-0.84078926778823615</v>
      </c>
      <c r="M42" s="5">
        <v>2.8199293892709978</v>
      </c>
      <c r="N42" s="5">
        <v>-0.84078926778823615</v>
      </c>
      <c r="O42" s="5">
        <v>2.8199293892709978</v>
      </c>
      <c r="Q42" s="5" t="s">
        <v>50</v>
      </c>
      <c r="R42" s="5">
        <v>0.99476820950594425</v>
      </c>
      <c r="S42" s="5">
        <v>0.10215776698976541</v>
      </c>
      <c r="T42" s="5">
        <v>9.737568065731157</v>
      </c>
      <c r="U42" s="5">
        <v>6.5149309890393747E-2</v>
      </c>
      <c r="V42" s="5">
        <v>-0.30326929325644514</v>
      </c>
      <c r="W42" s="5">
        <v>2.2928057122683336</v>
      </c>
      <c r="X42" s="5">
        <v>-0.30326929325644514</v>
      </c>
      <c r="Y42" s="5">
        <v>2.2928057122683336</v>
      </c>
      <c r="AA42" s="5" t="s">
        <v>51</v>
      </c>
      <c r="AB42" s="5">
        <v>0.98402644628187708</v>
      </c>
      <c r="AC42" s="5">
        <v>0.17802233853610003</v>
      </c>
      <c r="AD42" s="5">
        <v>5.5275447697949014</v>
      </c>
      <c r="AE42" s="5">
        <v>0.11393986400067498</v>
      </c>
      <c r="AF42" s="5">
        <v>-1.2779618347704143</v>
      </c>
      <c r="AG42" s="5">
        <v>3.2460147273341686</v>
      </c>
      <c r="AH42" s="5">
        <v>-1.2779618347704143</v>
      </c>
      <c r="AI42" s="5">
        <v>3.2460147273341686</v>
      </c>
    </row>
  </sheetData>
  <pageMargins left="0.7" right="0.7" top="0.75" bottom="0.75" header="0.3" footer="0.3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Linear_Regress_Std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André Cota</cp:lastModifiedBy>
  <dcterms:created xsi:type="dcterms:W3CDTF">2016-07-01T08:55:30Z</dcterms:created>
  <dcterms:modified xsi:type="dcterms:W3CDTF">2017-10-09T13:21:59Z</dcterms:modified>
</cp:coreProperties>
</file>