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EM/SB200/"/>
    </mc:Choice>
  </mc:AlternateContent>
  <bookViews>
    <workbookView xWindow="0" yWindow="460" windowWidth="51200" windowHeight="26740"/>
  </bookViews>
  <sheets>
    <sheet name="Frame1" sheetId="1" r:id="rId1"/>
    <sheet name="Frame2" sheetId="17" r:id="rId2"/>
    <sheet name="Frame3" sheetId="18" r:id="rId3"/>
    <sheet name="Frame4" sheetId="19" r:id="rId4"/>
    <sheet name="Frame5" sheetId="20" r:id="rId5"/>
    <sheet name="Frame8" sheetId="21" r:id="rId6"/>
    <sheet name="Frame9" sheetId="22" r:id="rId7"/>
    <sheet name="Frame10" sheetId="23" r:id="rId8"/>
    <sheet name="Frame12" sheetId="24" r:id="rId9"/>
    <sheet name="Frame13" sheetId="25" r:id="rId10"/>
    <sheet name="Frame14" sheetId="26" r:id="rId11"/>
    <sheet name="Frame15" sheetId="27" r:id="rId12"/>
    <sheet name="Frame16" sheetId="28" r:id="rId13"/>
    <sheet name="Frame17" sheetId="29" r:id="rId14"/>
    <sheet name="Frame21" sheetId="30" r:id="rId15"/>
    <sheet name="Frame23" sheetId="31" r:id="rId1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6" i="1" l="1"/>
  <c r="S37" i="1"/>
  <c r="S38" i="1"/>
  <c r="S39" i="1"/>
  <c r="S40" i="1"/>
  <c r="S41" i="1"/>
  <c r="S35" i="1"/>
  <c r="D19" i="31"/>
  <c r="D18" i="31"/>
  <c r="D17" i="31"/>
  <c r="H5" i="31"/>
  <c r="I5" i="31"/>
  <c r="D16" i="31"/>
  <c r="F16" i="31"/>
  <c r="H16" i="31"/>
  <c r="D15" i="31"/>
  <c r="F15" i="31"/>
  <c r="H15" i="31"/>
  <c r="D14" i="31"/>
  <c r="F14" i="31"/>
  <c r="H14" i="31"/>
  <c r="D13" i="31"/>
  <c r="F13" i="31"/>
  <c r="H13" i="31"/>
  <c r="D12" i="31"/>
  <c r="F12" i="31"/>
  <c r="H12" i="31"/>
  <c r="D11" i="31"/>
  <c r="F11" i="31"/>
  <c r="H11" i="31"/>
  <c r="H5" i="30"/>
  <c r="D19" i="30"/>
  <c r="D18" i="30"/>
  <c r="D17" i="30"/>
  <c r="I5" i="30"/>
  <c r="D16" i="30"/>
  <c r="F16" i="30"/>
  <c r="H16" i="30"/>
  <c r="D15" i="30"/>
  <c r="F15" i="30"/>
  <c r="H15" i="30"/>
  <c r="D14" i="30"/>
  <c r="F14" i="30"/>
  <c r="H14" i="30"/>
  <c r="D13" i="30"/>
  <c r="F13" i="30"/>
  <c r="H13" i="30"/>
  <c r="D12" i="30"/>
  <c r="F12" i="30"/>
  <c r="H12" i="30"/>
  <c r="D11" i="30"/>
  <c r="F11" i="30"/>
  <c r="H11" i="30"/>
  <c r="H5" i="29"/>
  <c r="H5" i="28"/>
  <c r="D19" i="29"/>
  <c r="D18" i="29"/>
  <c r="D17" i="29"/>
  <c r="I5" i="29"/>
  <c r="D16" i="29"/>
  <c r="F16" i="29"/>
  <c r="H16" i="29"/>
  <c r="D15" i="29"/>
  <c r="F15" i="29"/>
  <c r="H15" i="29"/>
  <c r="D14" i="29"/>
  <c r="F14" i="29"/>
  <c r="H14" i="29"/>
  <c r="D13" i="29"/>
  <c r="F13" i="29"/>
  <c r="H13" i="29"/>
  <c r="D12" i="29"/>
  <c r="F12" i="29"/>
  <c r="H12" i="29"/>
  <c r="D11" i="29"/>
  <c r="F11" i="29"/>
  <c r="H11" i="29"/>
  <c r="D19" i="28"/>
  <c r="D18" i="28"/>
  <c r="D17" i="28"/>
  <c r="I5" i="28"/>
  <c r="D16" i="28"/>
  <c r="F16" i="28"/>
  <c r="H16" i="28"/>
  <c r="D15" i="28"/>
  <c r="F15" i="28"/>
  <c r="H15" i="28"/>
  <c r="D14" i="28"/>
  <c r="F14" i="28"/>
  <c r="H14" i="28"/>
  <c r="D13" i="28"/>
  <c r="F13" i="28"/>
  <c r="H13" i="28"/>
  <c r="D12" i="28"/>
  <c r="F12" i="28"/>
  <c r="H12" i="28"/>
  <c r="D11" i="28"/>
  <c r="F11" i="28"/>
  <c r="H11" i="28"/>
  <c r="D19" i="27"/>
  <c r="D18" i="27"/>
  <c r="D17" i="27"/>
  <c r="H5" i="27"/>
  <c r="I5" i="27"/>
  <c r="D16" i="27"/>
  <c r="F16" i="27"/>
  <c r="H16" i="27"/>
  <c r="D15" i="27"/>
  <c r="F15" i="27"/>
  <c r="H15" i="27"/>
  <c r="D14" i="27"/>
  <c r="F14" i="27"/>
  <c r="H14" i="27"/>
  <c r="D13" i="27"/>
  <c r="F13" i="27"/>
  <c r="H13" i="27"/>
  <c r="D12" i="27"/>
  <c r="F12" i="27"/>
  <c r="H12" i="27"/>
  <c r="D11" i="27"/>
  <c r="F11" i="27"/>
  <c r="H11" i="27"/>
  <c r="D19" i="26"/>
  <c r="D18" i="26"/>
  <c r="D17" i="26"/>
  <c r="H5" i="26"/>
  <c r="I5" i="26"/>
  <c r="D16" i="26"/>
  <c r="F16" i="26"/>
  <c r="H16" i="26"/>
  <c r="D15" i="26"/>
  <c r="F15" i="26"/>
  <c r="H15" i="26"/>
  <c r="D14" i="26"/>
  <c r="F14" i="26"/>
  <c r="H14" i="26"/>
  <c r="D13" i="26"/>
  <c r="F13" i="26"/>
  <c r="H13" i="26"/>
  <c r="D12" i="26"/>
  <c r="F12" i="26"/>
  <c r="H12" i="26"/>
  <c r="D11" i="26"/>
  <c r="F11" i="26"/>
  <c r="H11" i="26"/>
  <c r="H5" i="25"/>
  <c r="D19" i="25"/>
  <c r="D18" i="25"/>
  <c r="D17" i="25"/>
  <c r="I5" i="25"/>
  <c r="D16" i="25"/>
  <c r="F16" i="25"/>
  <c r="H16" i="25"/>
  <c r="D15" i="25"/>
  <c r="F15" i="25"/>
  <c r="H15" i="25"/>
  <c r="D14" i="25"/>
  <c r="F14" i="25"/>
  <c r="H14" i="25"/>
  <c r="D13" i="25"/>
  <c r="F13" i="25"/>
  <c r="H13" i="25"/>
  <c r="D12" i="25"/>
  <c r="F12" i="25"/>
  <c r="H12" i="25"/>
  <c r="D11" i="25"/>
  <c r="F11" i="25"/>
  <c r="H11" i="25"/>
  <c r="D19" i="24"/>
  <c r="D18" i="24"/>
  <c r="D17" i="24"/>
  <c r="H5" i="24"/>
  <c r="I5" i="24"/>
  <c r="D16" i="24"/>
  <c r="F16" i="24"/>
  <c r="H16" i="24"/>
  <c r="D15" i="24"/>
  <c r="F15" i="24"/>
  <c r="H15" i="24"/>
  <c r="D14" i="24"/>
  <c r="F14" i="24"/>
  <c r="H14" i="24"/>
  <c r="D13" i="24"/>
  <c r="F13" i="24"/>
  <c r="H13" i="24"/>
  <c r="D12" i="24"/>
  <c r="F12" i="24"/>
  <c r="H12" i="24"/>
  <c r="D11" i="24"/>
  <c r="F11" i="24"/>
  <c r="H11" i="24"/>
  <c r="D19" i="23"/>
  <c r="D18" i="23"/>
  <c r="D17" i="23"/>
  <c r="H5" i="23"/>
  <c r="I5" i="23"/>
  <c r="D16" i="23"/>
  <c r="F16" i="23"/>
  <c r="H16" i="23"/>
  <c r="D15" i="23"/>
  <c r="F15" i="23"/>
  <c r="H15" i="23"/>
  <c r="D14" i="23"/>
  <c r="F14" i="23"/>
  <c r="H14" i="23"/>
  <c r="D13" i="23"/>
  <c r="F13" i="23"/>
  <c r="H13" i="23"/>
  <c r="D12" i="23"/>
  <c r="F12" i="23"/>
  <c r="H12" i="23"/>
  <c r="D11" i="23"/>
  <c r="F11" i="23"/>
  <c r="H11" i="23"/>
  <c r="D19" i="22"/>
  <c r="D18" i="22"/>
  <c r="D17" i="22"/>
  <c r="H5" i="22"/>
  <c r="I5" i="22"/>
  <c r="D16" i="22"/>
  <c r="F16" i="22"/>
  <c r="H16" i="22"/>
  <c r="D15" i="22"/>
  <c r="F15" i="22"/>
  <c r="H15" i="22"/>
  <c r="D14" i="22"/>
  <c r="F14" i="22"/>
  <c r="H14" i="22"/>
  <c r="D13" i="22"/>
  <c r="F13" i="22"/>
  <c r="H13" i="22"/>
  <c r="D12" i="22"/>
  <c r="F12" i="22"/>
  <c r="H12" i="22"/>
  <c r="D11" i="22"/>
  <c r="F11" i="22"/>
  <c r="H11" i="22"/>
  <c r="D19" i="21"/>
  <c r="D18" i="21"/>
  <c r="D17" i="21"/>
  <c r="H5" i="21"/>
  <c r="I5" i="21"/>
  <c r="D16" i="21"/>
  <c r="F16" i="21"/>
  <c r="H16" i="21"/>
  <c r="D15" i="21"/>
  <c r="F15" i="21"/>
  <c r="H15" i="21"/>
  <c r="D14" i="21"/>
  <c r="F14" i="21"/>
  <c r="H14" i="21"/>
  <c r="D13" i="21"/>
  <c r="F13" i="21"/>
  <c r="H13" i="21"/>
  <c r="D12" i="21"/>
  <c r="F12" i="21"/>
  <c r="H12" i="21"/>
  <c r="D11" i="21"/>
  <c r="F11" i="21"/>
  <c r="H11" i="21"/>
  <c r="D19" i="20"/>
  <c r="D18" i="20"/>
  <c r="D17" i="20"/>
  <c r="H5" i="20"/>
  <c r="I5" i="20"/>
  <c r="D16" i="20"/>
  <c r="F16" i="20"/>
  <c r="H16" i="20"/>
  <c r="D15" i="20"/>
  <c r="F15" i="20"/>
  <c r="H15" i="20"/>
  <c r="D14" i="20"/>
  <c r="F14" i="20"/>
  <c r="H14" i="20"/>
  <c r="D13" i="20"/>
  <c r="F13" i="20"/>
  <c r="H13" i="20"/>
  <c r="D12" i="20"/>
  <c r="F12" i="20"/>
  <c r="H12" i="20"/>
  <c r="D11" i="20"/>
  <c r="F11" i="20"/>
  <c r="H11" i="20"/>
  <c r="D19" i="19"/>
  <c r="D18" i="19"/>
  <c r="D17" i="19"/>
  <c r="H5" i="19"/>
  <c r="I5" i="19"/>
  <c r="D16" i="19"/>
  <c r="F16" i="19"/>
  <c r="H16" i="19"/>
  <c r="D15" i="19"/>
  <c r="F15" i="19"/>
  <c r="H15" i="19"/>
  <c r="D14" i="19"/>
  <c r="F14" i="19"/>
  <c r="H14" i="19"/>
  <c r="D13" i="19"/>
  <c r="F13" i="19"/>
  <c r="H13" i="19"/>
  <c r="D12" i="19"/>
  <c r="F12" i="19"/>
  <c r="H12" i="19"/>
  <c r="D11" i="19"/>
  <c r="F11" i="19"/>
  <c r="H11" i="19"/>
  <c r="D19" i="18"/>
  <c r="D18" i="18"/>
  <c r="D17" i="18"/>
  <c r="H5" i="18"/>
  <c r="I5" i="18"/>
  <c r="D16" i="18"/>
  <c r="F16" i="18"/>
  <c r="H16" i="18"/>
  <c r="D15" i="18"/>
  <c r="F15" i="18"/>
  <c r="H15" i="18"/>
  <c r="D14" i="18"/>
  <c r="F14" i="18"/>
  <c r="H14" i="18"/>
  <c r="D13" i="18"/>
  <c r="F13" i="18"/>
  <c r="H13" i="18"/>
  <c r="D12" i="18"/>
  <c r="F12" i="18"/>
  <c r="H12" i="18"/>
  <c r="D11" i="18"/>
  <c r="F11" i="18"/>
  <c r="H11" i="18"/>
  <c r="D19" i="17"/>
  <c r="D18" i="17"/>
  <c r="D17" i="17"/>
  <c r="H5" i="17"/>
  <c r="I5" i="17"/>
  <c r="D16" i="17"/>
  <c r="F16" i="17"/>
  <c r="H16" i="17"/>
  <c r="D15" i="17"/>
  <c r="F15" i="17"/>
  <c r="H15" i="17"/>
  <c r="D14" i="17"/>
  <c r="F14" i="17"/>
  <c r="H14" i="17"/>
  <c r="D13" i="17"/>
  <c r="F13" i="17"/>
  <c r="H13" i="17"/>
  <c r="D12" i="17"/>
  <c r="F12" i="17"/>
  <c r="H12" i="17"/>
  <c r="D11" i="17"/>
  <c r="F11" i="17"/>
  <c r="H11" i="17"/>
  <c r="D12" i="1"/>
  <c r="F12" i="1"/>
  <c r="H12" i="1"/>
  <c r="H13" i="1"/>
  <c r="D14" i="1"/>
  <c r="F14" i="1"/>
  <c r="H14" i="1"/>
  <c r="D15" i="1"/>
  <c r="F15" i="1"/>
  <c r="H15" i="1"/>
  <c r="H16" i="1"/>
  <c r="F13" i="1"/>
  <c r="F16" i="1"/>
  <c r="D13" i="1"/>
  <c r="D16" i="1"/>
  <c r="D17" i="1"/>
  <c r="D18" i="1"/>
  <c r="D19" i="1"/>
  <c r="D11" i="1"/>
  <c r="F11" i="1"/>
  <c r="H11" i="1"/>
  <c r="I5" i="1"/>
  <c r="H5" i="1"/>
</calcChain>
</file>

<file path=xl/sharedStrings.xml><?xml version="1.0" encoding="utf-8"?>
<sst xmlns="http://schemas.openxmlformats.org/spreadsheetml/2006/main" count="208" uniqueCount="45">
  <si>
    <t>Comprimento da Linha de Teste(mm)=</t>
  </si>
  <si>
    <r>
      <t>N</t>
    </r>
    <r>
      <rPr>
        <u/>
        <vertAlign val="superscript"/>
        <sz val="10"/>
        <rFont val="Times New Roman"/>
        <family val="1"/>
      </rPr>
      <t>o</t>
    </r>
    <r>
      <rPr>
        <sz val="10"/>
        <rFont val="Times New Roman"/>
      </rPr>
      <t xml:space="preserve"> de aplicações da linha de teste     =</t>
    </r>
  </si>
  <si>
    <t>ì</t>
  </si>
  <si>
    <r>
      <t>P</t>
    </r>
    <r>
      <rPr>
        <sz val="10"/>
        <rFont val="Symbol"/>
        <family val="1"/>
      </rPr>
      <t>aa</t>
    </r>
  </si>
  <si>
    <r>
      <t>P</t>
    </r>
    <r>
      <rPr>
        <sz val="10"/>
        <rFont val="Symbol"/>
        <family val="1"/>
      </rPr>
      <t>ab</t>
    </r>
  </si>
  <si>
    <r>
      <t>N</t>
    </r>
    <r>
      <rPr>
        <sz val="10"/>
        <rFont val="Symbol"/>
        <family val="1"/>
      </rPr>
      <t>a</t>
    </r>
  </si>
  <si>
    <t>Fração volumétrica                                =</t>
  </si>
  <si>
    <t>Escala                              =</t>
  </si>
  <si>
    <r>
      <t>28.4mm:0.2</t>
    </r>
    <r>
      <rPr>
        <sz val="10"/>
        <rFont val="Symbol"/>
        <family val="1"/>
      </rPr>
      <t>m</t>
    </r>
    <r>
      <rPr>
        <sz val="10"/>
        <rFont val="Times New Roman"/>
      </rPr>
      <t>m</t>
    </r>
  </si>
  <si>
    <t>Lα (nm)</t>
  </si>
  <si>
    <t>t(nm)</t>
  </si>
  <si>
    <r>
      <t>38.3mm:0.2</t>
    </r>
    <r>
      <rPr>
        <sz val="10"/>
        <rFont val="Symbol"/>
        <family val="1"/>
      </rPr>
      <t>m</t>
    </r>
    <r>
      <rPr>
        <sz val="10"/>
        <rFont val="Times New Roman"/>
      </rPr>
      <t>m</t>
    </r>
  </si>
  <si>
    <r>
      <t>34mm:0.2</t>
    </r>
    <r>
      <rPr>
        <sz val="10"/>
        <rFont val="Symbol"/>
        <family val="1"/>
      </rPr>
      <t>m</t>
    </r>
    <r>
      <rPr>
        <sz val="10"/>
        <rFont val="Times New Roman"/>
      </rPr>
      <t>m</t>
    </r>
  </si>
  <si>
    <t>Frame1</t>
  </si>
  <si>
    <t>Frame2</t>
  </si>
  <si>
    <t>Frame3</t>
  </si>
  <si>
    <t>Frame4</t>
  </si>
  <si>
    <t>Frame5</t>
  </si>
  <si>
    <t>Frame8</t>
  </si>
  <si>
    <t>Frame9</t>
  </si>
  <si>
    <t>Frame10</t>
  </si>
  <si>
    <t>Frame12</t>
  </si>
  <si>
    <t>Frame13</t>
  </si>
  <si>
    <t>Frame14</t>
  </si>
  <si>
    <t>Frame15</t>
  </si>
  <si>
    <t>Frame16</t>
  </si>
  <si>
    <t>Frame17</t>
  </si>
  <si>
    <t>Frame21</t>
  </si>
  <si>
    <t>Frame23</t>
  </si>
  <si>
    <t>Column1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</si>
  <si>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</si>
  <si>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</si>
  <si>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</si>
  <si>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</si>
  <si>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</si>
  <si>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</si>
  <si>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</si>
  <si>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</si>
  <si>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</si>
  <si>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</si>
  <si>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</si>
  <si>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</si>
  <si>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</si>
  <si>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Bin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</si>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</sst>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imes New Roman"/>
    </font>
    <font>
      <sz val="10"/>
      <name val="Times New Roman"/>
    </font>
    <font>
      <u/>
      <vertAlign val="superscript"/>
      <sz val="10"/>
      <name val="Times New Roman"/>
      <family val="1"/>
    </font>
    <font>
      <sz val="10"/>
      <name val="Symbol"/>
      <family val="1"/>
    </font>
    <font>
      <sz val="12"/>
      <name val="Times New Roman"/>
    </font>
    <font>
      <i/>
      <sz val="12"/>
      <name val="Times New Roman"/>
    </font>
    <font>
      <b/>
      <sz val="12"/>
      <color rgb="FF0432FF"/>
      <name val="Times New Roman"/>
    </font>
    <font>
      <i/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0" fontId="0" fillId="0" borderId="0" xfId="0" applyNumberForma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5" fillId="0" borderId="2" xfId="0" applyFont="1" applyFill="1" applyBorder="1" applyAlignment="1">
      <alignment horizontal="centerContinuous"/>
    </xf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0" fontId="6" fillId="0" borderId="0" xfId="0" applyFont="1" applyFill="1" applyBorder="1" applyAlignmen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7" fillId="0" borderId="2" xfId="0" applyFont="1" applyFill="1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200°C/72h</a:t>
            </a:r>
          </a:p>
        </c:rich>
      </c:tx>
      <c:layout>
        <c:manualLayout>
          <c:xMode val="edge"/>
          <c:yMode val="edge"/>
          <c:x val="0.458574218507047"/>
          <c:y val="0.05296610169491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Frame1!$Q$35:$Q$41</c:f>
              <c:numCache>
                <c:formatCode>General</c:formatCode>
                <c:ptCount val="7"/>
                <c:pt idx="0">
                  <c:v>30.0</c:v>
                </c:pt>
                <c:pt idx="1">
                  <c:v>35.0</c:v>
                </c:pt>
                <c:pt idx="2">
                  <c:v>40.0</c:v>
                </c:pt>
                <c:pt idx="3">
                  <c:v>45.0</c:v>
                </c:pt>
                <c:pt idx="4">
                  <c:v>50.0</c:v>
                </c:pt>
                <c:pt idx="5">
                  <c:v>55.0</c:v>
                </c:pt>
                <c:pt idx="6">
                  <c:v>60.0</c:v>
                </c:pt>
              </c:numCache>
            </c:numRef>
          </c:cat>
          <c:val>
            <c:numRef>
              <c:f>Frame1!$S$35:$S$41</c:f>
              <c:numCache>
                <c:formatCode>0.00</c:formatCode>
                <c:ptCount val="7"/>
                <c:pt idx="0">
                  <c:v>8.333333333333333</c:v>
                </c:pt>
                <c:pt idx="1">
                  <c:v>18.33333333333333</c:v>
                </c:pt>
                <c:pt idx="2">
                  <c:v>33.33333333333334</c:v>
                </c:pt>
                <c:pt idx="3">
                  <c:v>10.0</c:v>
                </c:pt>
                <c:pt idx="4">
                  <c:v>11.66666666666667</c:v>
                </c:pt>
                <c:pt idx="5">
                  <c:v>15.0</c:v>
                </c:pt>
                <c:pt idx="6">
                  <c:v>3.333333333333333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943904"/>
        <c:axId val="-2133632848"/>
      </c:barChart>
      <c:catAx>
        <c:axId val="-2094943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thickness</a:t>
                </a:r>
                <a:r>
                  <a:rPr lang="en-US" sz="1800" baseline="0"/>
                  <a:t> (nm)</a:t>
                </a:r>
                <a:endParaRPr 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3632848"/>
        <c:crosses val="autoZero"/>
        <c:auto val="1"/>
        <c:lblAlgn val="ctr"/>
        <c:lblOffset val="100"/>
        <c:tickMarkSkip val="1"/>
        <c:noMultiLvlLbl val="0"/>
      </c:catAx>
      <c:valAx>
        <c:axId val="-2133632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Frequency (%)</a:t>
                </a:r>
              </a:p>
            </c:rich>
          </c:tx>
          <c:layout>
            <c:manualLayout>
              <c:xMode val="edge"/>
              <c:yMode val="edge"/>
              <c:x val="0.0126382306477093"/>
              <c:y val="0.386497063926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943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12700</xdr:colOff>
      <xdr:row>15</xdr:row>
      <xdr:rowOff>0</xdr:rowOff>
    </xdr:from>
    <xdr:to>
      <xdr:col>31</xdr:col>
      <xdr:colOff>88900</xdr:colOff>
      <xdr:row>44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workbookViewId="0">
      <selection activeCell="J11" sqref="J11"/>
    </sheetView>
  </sheetViews>
  <sheetFormatPr baseColWidth="10" defaultColWidth="11.3984375" defaultRowHeight="16" x14ac:dyDescent="0.2"/>
  <cols>
    <col min="1" max="3" width="12" style="1" customWidth="1"/>
    <col min="4" max="4" width="11.3984375" style="1" customWidth="1"/>
    <col min="13" max="18" width="24.59765625" style="4" customWidth="1"/>
  </cols>
  <sheetData>
    <row r="1" spans="1:18" x14ac:dyDescent="0.2">
      <c r="E1" s="2" t="s">
        <v>0</v>
      </c>
      <c r="H1">
        <v>100</v>
      </c>
    </row>
    <row r="2" spans="1:18" x14ac:dyDescent="0.2">
      <c r="E2" s="2" t="s">
        <v>1</v>
      </c>
      <c r="H2">
        <v>50</v>
      </c>
    </row>
    <row r="3" spans="1:18" x14ac:dyDescent="0.2">
      <c r="E3" s="2"/>
    </row>
    <row r="4" spans="1:18" ht="17" thickBot="1" x14ac:dyDescent="0.25">
      <c r="A4"/>
      <c r="B4"/>
      <c r="C4"/>
      <c r="E4" s="2"/>
    </row>
    <row r="5" spans="1:18" x14ac:dyDescent="0.2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  <c r="M5" s="4" t="s">
        <v>13</v>
      </c>
      <c r="O5" s="5">
        <v>39.372825772754005</v>
      </c>
      <c r="Q5" s="6" t="s">
        <v>29</v>
      </c>
      <c r="R5" s="6"/>
    </row>
    <row r="6" spans="1:18" x14ac:dyDescent="0.2">
      <c r="A6"/>
      <c r="B6"/>
      <c r="C6"/>
      <c r="E6" t="s">
        <v>6</v>
      </c>
      <c r="H6">
        <v>0.79</v>
      </c>
      <c r="O6" s="5">
        <v>35.435543195478608</v>
      </c>
      <c r="Q6" s="7"/>
      <c r="R6" s="7"/>
    </row>
    <row r="7" spans="1:18" x14ac:dyDescent="0.2">
      <c r="A7"/>
      <c r="B7"/>
      <c r="C7"/>
      <c r="O7" s="5">
        <v>39.372825772754005</v>
      </c>
      <c r="Q7" s="9" t="s">
        <v>30</v>
      </c>
      <c r="R7" s="9">
        <v>40.225403719692103</v>
      </c>
    </row>
    <row r="8" spans="1:18" x14ac:dyDescent="0.2">
      <c r="A8"/>
      <c r="B8"/>
      <c r="C8"/>
      <c r="O8" s="5">
        <v>35.435543195478608</v>
      </c>
      <c r="Q8" s="9" t="s">
        <v>31</v>
      </c>
      <c r="R8" s="9">
        <v>1.0994982911010118</v>
      </c>
    </row>
    <row r="9" spans="1:18" x14ac:dyDescent="0.2">
      <c r="A9"/>
      <c r="B9"/>
      <c r="C9"/>
      <c r="O9" s="5">
        <v>32.214130177707823</v>
      </c>
      <c r="Q9" s="7" t="s">
        <v>32</v>
      </c>
      <c r="R9" s="7">
        <v>38.454958704198575</v>
      </c>
    </row>
    <row r="10" spans="1:18" x14ac:dyDescent="0.2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  <c r="O10" s="5">
        <v>35.435543195478608</v>
      </c>
      <c r="Q10" s="7" t="s">
        <v>33</v>
      </c>
      <c r="R10" s="7">
        <v>35.435543195478608</v>
      </c>
    </row>
    <row r="11" spans="1:18" x14ac:dyDescent="0.2">
      <c r="A11" s="1">
        <v>1</v>
      </c>
      <c r="B11" s="1">
        <v>0</v>
      </c>
      <c r="C11" s="1">
        <v>18</v>
      </c>
      <c r="D11" s="1">
        <f>(2*B11+C11)/2</f>
        <v>9</v>
      </c>
      <c r="F11">
        <f>$H$6*100*$I$5/D11</f>
        <v>61.815336463223794</v>
      </c>
      <c r="H11">
        <f>2*F11/3.14</f>
        <v>39.372825772754005</v>
      </c>
      <c r="M11" s="4" t="s">
        <v>14</v>
      </c>
      <c r="O11" s="4">
        <v>37.300571784714322</v>
      </c>
      <c r="Q11" s="7" t="s">
        <v>34</v>
      </c>
      <c r="R11" s="7">
        <v>8.5166771412354674</v>
      </c>
    </row>
    <row r="12" spans="1:18" x14ac:dyDescent="0.2">
      <c r="A12" s="1">
        <v>2</v>
      </c>
      <c r="C12" s="1">
        <v>20</v>
      </c>
      <c r="D12" s="1">
        <f t="shared" ref="D12:D19" si="0">(2*B12+C12)/2</f>
        <v>10</v>
      </c>
      <c r="F12">
        <f t="shared" ref="F12:F16" si="1">$H$6*100*$I$5/D12</f>
        <v>55.633802816901415</v>
      </c>
      <c r="H12">
        <f t="shared" ref="H12:H16" si="2">2*F12/3.14</f>
        <v>35.435543195478608</v>
      </c>
      <c r="O12" s="4">
        <v>41.688874347621891</v>
      </c>
      <c r="Q12" s="7" t="s">
        <v>35</v>
      </c>
      <c r="R12" s="7">
        <v>72.533789528042746</v>
      </c>
    </row>
    <row r="13" spans="1:18" x14ac:dyDescent="0.2">
      <c r="A13" s="1">
        <v>3</v>
      </c>
      <c r="C13" s="1">
        <v>18</v>
      </c>
      <c r="D13" s="1">
        <f t="shared" si="0"/>
        <v>9</v>
      </c>
      <c r="F13">
        <f t="shared" si="1"/>
        <v>61.815336463223794</v>
      </c>
      <c r="H13">
        <f t="shared" si="2"/>
        <v>39.372825772754005</v>
      </c>
      <c r="O13" s="4">
        <v>33.748136376646293</v>
      </c>
      <c r="Q13" s="7" t="s">
        <v>36</v>
      </c>
      <c r="R13" s="7">
        <v>-0.66043703080221272</v>
      </c>
    </row>
    <row r="14" spans="1:18" x14ac:dyDescent="0.2">
      <c r="A14" s="1">
        <v>4</v>
      </c>
      <c r="C14" s="1">
        <v>20</v>
      </c>
      <c r="D14" s="1">
        <f t="shared" si="0"/>
        <v>10</v>
      </c>
      <c r="F14">
        <f t="shared" si="1"/>
        <v>55.633802816901415</v>
      </c>
      <c r="H14">
        <f t="shared" si="2"/>
        <v>35.435543195478608</v>
      </c>
      <c r="M14" s="4" t="s">
        <v>15</v>
      </c>
      <c r="O14" s="5">
        <v>35.435543195478608</v>
      </c>
      <c r="Q14" s="7" t="s">
        <v>37</v>
      </c>
      <c r="R14" s="7">
        <v>0.51716370493247221</v>
      </c>
    </row>
    <row r="15" spans="1:18" x14ac:dyDescent="0.2">
      <c r="A15" s="1">
        <v>5</v>
      </c>
      <c r="C15" s="1">
        <v>22</v>
      </c>
      <c r="D15" s="1">
        <f t="shared" si="0"/>
        <v>11</v>
      </c>
      <c r="F15">
        <f t="shared" si="1"/>
        <v>50.576184379001283</v>
      </c>
      <c r="H15">
        <f t="shared" si="2"/>
        <v>32.214130177707823</v>
      </c>
      <c r="O15" s="5">
        <v>32.214130177707823</v>
      </c>
      <c r="Q15" s="7" t="s">
        <v>38</v>
      </c>
      <c r="R15" s="7">
        <v>31.801128508762854</v>
      </c>
    </row>
    <row r="16" spans="1:18" x14ac:dyDescent="0.2">
      <c r="A16" s="1">
        <v>6</v>
      </c>
      <c r="C16" s="1">
        <v>20</v>
      </c>
      <c r="D16" s="1">
        <f t="shared" si="0"/>
        <v>10</v>
      </c>
      <c r="F16">
        <f t="shared" si="1"/>
        <v>55.633802816901415</v>
      </c>
      <c r="H16">
        <f t="shared" si="2"/>
        <v>35.435543195478608</v>
      </c>
      <c r="O16" s="5">
        <v>32.214130177707823</v>
      </c>
      <c r="Q16" s="7" t="s">
        <v>39</v>
      </c>
      <c r="R16" s="7">
        <v>27.258110150368157</v>
      </c>
    </row>
    <row r="17" spans="1:18" x14ac:dyDescent="0.2">
      <c r="A17" s="1">
        <v>7</v>
      </c>
      <c r="D17" s="1">
        <f t="shared" si="0"/>
        <v>0</v>
      </c>
      <c r="O17" s="5">
        <v>39.372825772754005</v>
      </c>
      <c r="Q17" s="7" t="s">
        <v>40</v>
      </c>
      <c r="R17" s="7">
        <v>59.059238659131012</v>
      </c>
    </row>
    <row r="18" spans="1:18" x14ac:dyDescent="0.2">
      <c r="A18" s="1">
        <v>8</v>
      </c>
      <c r="D18" s="1">
        <f t="shared" si="0"/>
        <v>0</v>
      </c>
      <c r="M18" s="4" t="s">
        <v>16</v>
      </c>
      <c r="O18" s="4">
        <v>37.300571784714322</v>
      </c>
      <c r="Q18" s="7" t="s">
        <v>41</v>
      </c>
      <c r="R18" s="7">
        <v>2413.5242231815264</v>
      </c>
    </row>
    <row r="19" spans="1:18" ht="17" thickBot="1" x14ac:dyDescent="0.25">
      <c r="A19" s="1">
        <v>9</v>
      </c>
      <c r="D19" s="1">
        <f t="shared" si="0"/>
        <v>0</v>
      </c>
      <c r="O19" s="4">
        <v>39.372825772754005</v>
      </c>
      <c r="Q19" s="8" t="s">
        <v>42</v>
      </c>
      <c r="R19" s="8">
        <v>60</v>
      </c>
    </row>
    <row r="20" spans="1:18" x14ac:dyDescent="0.2">
      <c r="O20" s="4">
        <v>37.300571784714322</v>
      </c>
    </row>
    <row r="21" spans="1:18" x14ac:dyDescent="0.2">
      <c r="O21" s="4">
        <v>35.435543195478608</v>
      </c>
    </row>
    <row r="22" spans="1:18" x14ac:dyDescent="0.2">
      <c r="M22" s="4" t="s">
        <v>17</v>
      </c>
      <c r="O22" s="5">
        <v>32.214130177707823</v>
      </c>
    </row>
    <row r="23" spans="1:18" x14ac:dyDescent="0.2">
      <c r="O23" s="5">
        <v>35.435543195478608</v>
      </c>
    </row>
    <row r="24" spans="1:18" x14ac:dyDescent="0.2">
      <c r="O24" s="5">
        <v>29.529619329565506</v>
      </c>
      <c r="Q24" s="4">
        <v>30</v>
      </c>
    </row>
    <row r="25" spans="1:18" x14ac:dyDescent="0.2">
      <c r="O25" s="5">
        <v>27.258110150368157</v>
      </c>
      <c r="Q25" s="4">
        <v>35</v>
      </c>
    </row>
    <row r="26" spans="1:18" x14ac:dyDescent="0.2">
      <c r="M26" s="4" t="s">
        <v>18</v>
      </c>
      <c r="O26" s="4">
        <v>27.258110150368157</v>
      </c>
      <c r="Q26" s="4">
        <v>40</v>
      </c>
    </row>
    <row r="27" spans="1:18" x14ac:dyDescent="0.2">
      <c r="O27" s="4">
        <v>35.435543195478608</v>
      </c>
      <c r="Q27" s="4">
        <v>45</v>
      </c>
    </row>
    <row r="28" spans="1:18" x14ac:dyDescent="0.2">
      <c r="M28" s="4" t="s">
        <v>19</v>
      </c>
      <c r="O28" s="5">
        <v>32.214130177707823</v>
      </c>
      <c r="Q28" s="4">
        <v>50</v>
      </c>
    </row>
    <row r="29" spans="1:18" x14ac:dyDescent="0.2">
      <c r="O29" s="5">
        <v>27.258110150368157</v>
      </c>
      <c r="Q29" s="4">
        <v>55</v>
      </c>
    </row>
    <row r="30" spans="1:18" x14ac:dyDescent="0.2">
      <c r="O30" s="5">
        <v>27.258110150368157</v>
      </c>
      <c r="Q30" s="4">
        <v>60</v>
      </c>
    </row>
    <row r="31" spans="1:18" x14ac:dyDescent="0.2">
      <c r="M31" s="4" t="s">
        <v>20</v>
      </c>
      <c r="O31" s="4">
        <v>39.372825772754005</v>
      </c>
    </row>
    <row r="32" spans="1:18" x14ac:dyDescent="0.2">
      <c r="O32" s="4">
        <v>41.688874347621891</v>
      </c>
    </row>
    <row r="33" spans="13:19" ht="17" thickBot="1" x14ac:dyDescent="0.25">
      <c r="O33" s="4">
        <v>39.372825772754005</v>
      </c>
    </row>
    <row r="34" spans="13:19" x14ac:dyDescent="0.2">
      <c r="O34" s="4">
        <v>37.300571784714322</v>
      </c>
      <c r="Q34" s="13" t="s">
        <v>43</v>
      </c>
      <c r="R34" s="13" t="s">
        <v>44</v>
      </c>
    </row>
    <row r="35" spans="13:19" x14ac:dyDescent="0.2">
      <c r="M35" s="4" t="s">
        <v>21</v>
      </c>
      <c r="O35" s="5">
        <v>37.300571784714322</v>
      </c>
      <c r="Q35" s="10">
        <v>30</v>
      </c>
      <c r="R35" s="11">
        <v>5</v>
      </c>
      <c r="S35" s="14">
        <f>R35*100/60</f>
        <v>8.3333333333333339</v>
      </c>
    </row>
    <row r="36" spans="13:19" x14ac:dyDescent="0.2">
      <c r="O36" s="5">
        <v>44.294428994348259</v>
      </c>
      <c r="Q36" s="10">
        <v>35</v>
      </c>
      <c r="R36" s="11">
        <v>11</v>
      </c>
      <c r="S36" s="14">
        <f t="shared" ref="S36:S41" si="3">R36*100/60</f>
        <v>18.333333333333332</v>
      </c>
    </row>
    <row r="37" spans="13:19" x14ac:dyDescent="0.2">
      <c r="O37" s="5">
        <v>41.688874347621891</v>
      </c>
      <c r="Q37" s="10">
        <v>40</v>
      </c>
      <c r="R37" s="11">
        <v>20</v>
      </c>
      <c r="S37" s="14">
        <f t="shared" si="3"/>
        <v>33.333333333333336</v>
      </c>
    </row>
    <row r="38" spans="13:19" x14ac:dyDescent="0.2">
      <c r="O38" s="5">
        <v>32.214130177707823</v>
      </c>
      <c r="Q38" s="10">
        <v>45</v>
      </c>
      <c r="R38" s="11">
        <v>6</v>
      </c>
      <c r="S38" s="14">
        <f t="shared" si="3"/>
        <v>10</v>
      </c>
    </row>
    <row r="39" spans="13:19" x14ac:dyDescent="0.2">
      <c r="M39" s="4" t="s">
        <v>22</v>
      </c>
      <c r="O39" s="4">
        <v>30.912898994059056</v>
      </c>
      <c r="Q39" s="10">
        <v>50</v>
      </c>
      <c r="R39" s="11">
        <v>7</v>
      </c>
      <c r="S39" s="14">
        <f t="shared" si="3"/>
        <v>11.666666666666666</v>
      </c>
    </row>
    <row r="40" spans="13:19" x14ac:dyDescent="0.2">
      <c r="O40" s="4">
        <v>32.84495518118775</v>
      </c>
      <c r="Q40" s="10">
        <v>55</v>
      </c>
      <c r="R40" s="11">
        <v>9</v>
      </c>
      <c r="S40" s="14">
        <f t="shared" si="3"/>
        <v>15</v>
      </c>
    </row>
    <row r="41" spans="13:19" x14ac:dyDescent="0.2">
      <c r="O41" s="4">
        <v>30.912898994059056</v>
      </c>
      <c r="Q41" s="10">
        <v>60</v>
      </c>
      <c r="R41" s="11">
        <v>2</v>
      </c>
      <c r="S41" s="14">
        <f t="shared" si="3"/>
        <v>3.3333333333333335</v>
      </c>
    </row>
    <row r="42" spans="13:19" ht="17" thickBot="1" x14ac:dyDescent="0.25">
      <c r="M42" s="4" t="s">
        <v>23</v>
      </c>
      <c r="O42" s="5">
        <v>37.537091635643144</v>
      </c>
      <c r="Q42" s="12"/>
      <c r="R42" s="12"/>
    </row>
    <row r="43" spans="13:19" ht="17" thickBot="1" x14ac:dyDescent="0.25">
      <c r="O43" s="5">
        <v>35.034618859933602</v>
      </c>
      <c r="Q43" s="12"/>
      <c r="R43" s="12"/>
    </row>
    <row r="44" spans="13:19" x14ac:dyDescent="0.2">
      <c r="O44" s="5">
        <v>52.551928289900395</v>
      </c>
    </row>
    <row r="45" spans="13:19" x14ac:dyDescent="0.2">
      <c r="O45" s="5">
        <v>32.84495518118775</v>
      </c>
    </row>
    <row r="46" spans="13:19" x14ac:dyDescent="0.2">
      <c r="M46" s="4" t="s">
        <v>24</v>
      </c>
      <c r="O46" s="4">
        <v>52.551928289900395</v>
      </c>
    </row>
    <row r="47" spans="13:19" x14ac:dyDescent="0.2">
      <c r="O47" s="4">
        <v>47.774480263545811</v>
      </c>
    </row>
    <row r="48" spans="13:19" x14ac:dyDescent="0.2">
      <c r="O48" s="4">
        <v>52.551928289900395</v>
      </c>
    </row>
    <row r="49" spans="13:15" x14ac:dyDescent="0.2">
      <c r="O49" s="4">
        <v>47.774480263545811</v>
      </c>
    </row>
    <row r="50" spans="13:15" x14ac:dyDescent="0.2">
      <c r="M50" s="4" t="s">
        <v>25</v>
      </c>
      <c r="O50" s="5">
        <v>59.059238659131012</v>
      </c>
    </row>
    <row r="51" spans="13:15" x14ac:dyDescent="0.2">
      <c r="O51" s="5">
        <v>59.059238659131012</v>
      </c>
    </row>
    <row r="52" spans="13:15" x14ac:dyDescent="0.2">
      <c r="O52" s="5">
        <v>54.516220300736315</v>
      </c>
    </row>
    <row r="53" spans="13:15" x14ac:dyDescent="0.2">
      <c r="O53" s="5">
        <v>54.516220300736315</v>
      </c>
    </row>
    <row r="54" spans="13:15" x14ac:dyDescent="0.2">
      <c r="M54" s="4" t="s">
        <v>26</v>
      </c>
      <c r="O54" s="4">
        <v>54.516220300736315</v>
      </c>
    </row>
    <row r="55" spans="13:15" x14ac:dyDescent="0.2">
      <c r="O55" s="4">
        <v>47.247390927304814</v>
      </c>
    </row>
    <row r="56" spans="13:15" x14ac:dyDescent="0.2">
      <c r="O56" s="4">
        <v>50.622204564969437</v>
      </c>
    </row>
    <row r="57" spans="13:15" x14ac:dyDescent="0.2">
      <c r="O57" s="4">
        <v>50.622204564969437</v>
      </c>
    </row>
    <row r="58" spans="13:15" x14ac:dyDescent="0.2">
      <c r="M58" s="4" t="s">
        <v>27</v>
      </c>
      <c r="O58" s="5">
        <v>42.284429695445048</v>
      </c>
    </row>
    <row r="59" spans="13:15" x14ac:dyDescent="0.2">
      <c r="O59" s="5">
        <v>45.537078133556214</v>
      </c>
    </row>
    <row r="60" spans="13:15" x14ac:dyDescent="0.2">
      <c r="O60" s="5">
        <v>53.816546885111883</v>
      </c>
    </row>
    <row r="61" spans="13:15" x14ac:dyDescent="0.2">
      <c r="O61" s="5">
        <v>49.331834644685898</v>
      </c>
    </row>
    <row r="62" spans="13:15" x14ac:dyDescent="0.2">
      <c r="M62" s="4" t="s">
        <v>28</v>
      </c>
      <c r="O62" s="4">
        <v>45.537078133556214</v>
      </c>
    </row>
    <row r="63" spans="13:15" x14ac:dyDescent="0.2">
      <c r="O63" s="4">
        <v>45.537078133556214</v>
      </c>
    </row>
    <row r="64" spans="13:15" x14ac:dyDescent="0.2">
      <c r="O64" s="4">
        <v>42.284429695445048</v>
      </c>
    </row>
  </sheetData>
  <sortState ref="Q35:Q41">
    <sortCondition ref="Q35"/>
  </sortState>
  <phoneticPr fontId="0" type="noConversion"/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3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11</v>
      </c>
      <c r="H5">
        <f>0.2/38.3</f>
        <v>5.2219321148825075E-3</v>
      </c>
      <c r="I5">
        <f>H5*1000</f>
        <v>5.2219321148825077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17</v>
      </c>
      <c r="D11" s="1">
        <f>(2*B11+C11)/2</f>
        <v>8.5</v>
      </c>
      <c r="F11">
        <f>$H$6*100*$I$5/D11</f>
        <v>48.53325142067272</v>
      </c>
      <c r="H11">
        <f>2*F11/3.14</f>
        <v>30.912898994059056</v>
      </c>
    </row>
    <row r="12" spans="1:9" x14ac:dyDescent="0.15">
      <c r="A12" s="1">
        <v>2</v>
      </c>
      <c r="C12" s="1">
        <v>16</v>
      </c>
      <c r="D12" s="1">
        <f t="shared" ref="D12:D19" si="0">(2*B12+C12)/2</f>
        <v>8</v>
      </c>
      <c r="F12">
        <f t="shared" ref="F12:F16" si="1">$H$6*100*$I$5/D12</f>
        <v>51.566579634464766</v>
      </c>
      <c r="H12">
        <f t="shared" ref="H12:H16" si="2">2*F12/3.14</f>
        <v>32.84495518118775</v>
      </c>
    </row>
    <row r="13" spans="1:9" x14ac:dyDescent="0.15">
      <c r="A13" s="1">
        <v>3</v>
      </c>
      <c r="C13" s="1">
        <v>17</v>
      </c>
      <c r="D13" s="1">
        <f t="shared" si="0"/>
        <v>8.5</v>
      </c>
      <c r="F13">
        <f t="shared" si="1"/>
        <v>48.53325142067272</v>
      </c>
      <c r="H13">
        <f t="shared" si="2"/>
        <v>30.912898994059056</v>
      </c>
    </row>
    <row r="14" spans="1:9" x14ac:dyDescent="0.15">
      <c r="A14" s="1">
        <v>4</v>
      </c>
      <c r="D14" s="1">
        <f t="shared" si="0"/>
        <v>0</v>
      </c>
      <c r="F14" t="e">
        <f t="shared" si="1"/>
        <v>#DIV/0!</v>
      </c>
      <c r="H14" t="e">
        <f t="shared" si="2"/>
        <v>#DIV/0!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11</v>
      </c>
      <c r="H5">
        <f>0.2/38.3</f>
        <v>5.2219321148825075E-3</v>
      </c>
      <c r="I5">
        <f>H5*1000</f>
        <v>5.2219321148825077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14</v>
      </c>
      <c r="D11" s="1">
        <f>(2*B11+C11)/2</f>
        <v>7</v>
      </c>
      <c r="F11">
        <f>$H$6*100*$I$5/D11</f>
        <v>58.933233867959736</v>
      </c>
      <c r="H11">
        <f>2*F11/3.14</f>
        <v>37.537091635643144</v>
      </c>
    </row>
    <row r="12" spans="1:9" x14ac:dyDescent="0.15">
      <c r="A12" s="1">
        <v>2</v>
      </c>
      <c r="C12" s="1">
        <v>15</v>
      </c>
      <c r="D12" s="1">
        <f t="shared" ref="D12:D19" si="0">(2*B12+C12)/2</f>
        <v>7.5</v>
      </c>
      <c r="F12">
        <f t="shared" ref="F12:F16" si="1">$H$6*100*$I$5/D12</f>
        <v>55.004351610095753</v>
      </c>
      <c r="H12">
        <f t="shared" ref="H12:H16" si="2">2*F12/3.14</f>
        <v>35.034618859933602</v>
      </c>
    </row>
    <row r="13" spans="1:9" x14ac:dyDescent="0.15">
      <c r="A13" s="1">
        <v>3</v>
      </c>
      <c r="C13" s="1">
        <v>10</v>
      </c>
      <c r="D13" s="1">
        <f t="shared" si="0"/>
        <v>5</v>
      </c>
      <c r="F13">
        <f t="shared" si="1"/>
        <v>82.506527415143623</v>
      </c>
      <c r="H13">
        <f t="shared" si="2"/>
        <v>52.551928289900395</v>
      </c>
    </row>
    <row r="14" spans="1:9" x14ac:dyDescent="0.15">
      <c r="A14" s="1">
        <v>4</v>
      </c>
      <c r="C14" s="1">
        <v>16</v>
      </c>
      <c r="D14" s="1">
        <f t="shared" si="0"/>
        <v>8</v>
      </c>
      <c r="F14">
        <f t="shared" si="1"/>
        <v>51.566579634464766</v>
      </c>
      <c r="H14">
        <f t="shared" si="2"/>
        <v>32.84495518118775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11</v>
      </c>
      <c r="H5">
        <f>0.2/38.3</f>
        <v>5.2219321148825075E-3</v>
      </c>
      <c r="I5">
        <f>H5*1000</f>
        <v>5.2219321148825077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10</v>
      </c>
      <c r="D11" s="1">
        <f>(2*B11+C11)/2</f>
        <v>5</v>
      </c>
      <c r="F11">
        <f>$H$6*100*$I$5/D11</f>
        <v>82.506527415143623</v>
      </c>
      <c r="H11">
        <f>2*F11/3.14</f>
        <v>52.551928289900395</v>
      </c>
    </row>
    <row r="12" spans="1:9" x14ac:dyDescent="0.15">
      <c r="A12" s="1">
        <v>2</v>
      </c>
      <c r="C12" s="1">
        <v>11</v>
      </c>
      <c r="D12" s="1">
        <f t="shared" ref="D12:D19" si="0">(2*B12+C12)/2</f>
        <v>5.5</v>
      </c>
      <c r="F12">
        <f t="shared" ref="F12:F16" si="1">$H$6*100*$I$5/D12</f>
        <v>75.005934013766932</v>
      </c>
      <c r="H12">
        <f t="shared" ref="H12:H16" si="2">2*F12/3.14</f>
        <v>47.774480263545811</v>
      </c>
    </row>
    <row r="13" spans="1:9" x14ac:dyDescent="0.15">
      <c r="A13" s="1">
        <v>3</v>
      </c>
      <c r="C13" s="1">
        <v>10</v>
      </c>
      <c r="D13" s="1">
        <f t="shared" si="0"/>
        <v>5</v>
      </c>
      <c r="F13">
        <f t="shared" si="1"/>
        <v>82.506527415143623</v>
      </c>
      <c r="H13">
        <f t="shared" si="2"/>
        <v>52.551928289900395</v>
      </c>
    </row>
    <row r="14" spans="1:9" x14ac:dyDescent="0.15">
      <c r="A14" s="1">
        <v>4</v>
      </c>
      <c r="C14" s="1">
        <v>11</v>
      </c>
      <c r="D14" s="1">
        <f t="shared" si="0"/>
        <v>5.5</v>
      </c>
      <c r="F14">
        <f t="shared" si="1"/>
        <v>75.005934013766932</v>
      </c>
      <c r="H14">
        <f t="shared" si="2"/>
        <v>47.774480263545811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12</v>
      </c>
      <c r="D11" s="1">
        <f>(2*B11+C11)/2</f>
        <v>6</v>
      </c>
      <c r="F11">
        <f>$H$6*100*$I$5/D11</f>
        <v>92.723004694835694</v>
      </c>
      <c r="H11">
        <f>2*F11/3.14</f>
        <v>59.059238659131012</v>
      </c>
    </row>
    <row r="12" spans="1:9" x14ac:dyDescent="0.15">
      <c r="A12" s="1">
        <v>2</v>
      </c>
      <c r="C12" s="1">
        <v>12</v>
      </c>
      <c r="D12" s="1">
        <f t="shared" ref="D12:D19" si="0">(2*B12+C12)/2</f>
        <v>6</v>
      </c>
      <c r="F12">
        <f t="shared" ref="F12:F16" si="1">$H$6*100*$I$5/D12</f>
        <v>92.723004694835694</v>
      </c>
      <c r="H12">
        <f t="shared" ref="H12:H16" si="2">2*F12/3.14</f>
        <v>59.059238659131012</v>
      </c>
    </row>
    <row r="13" spans="1:9" x14ac:dyDescent="0.15">
      <c r="A13" s="1">
        <v>3</v>
      </c>
      <c r="C13" s="1">
        <v>13</v>
      </c>
      <c r="D13" s="1">
        <f t="shared" si="0"/>
        <v>6.5</v>
      </c>
      <c r="F13">
        <f t="shared" si="1"/>
        <v>85.590465872156017</v>
      </c>
      <c r="H13">
        <f t="shared" si="2"/>
        <v>54.516220300736315</v>
      </c>
    </row>
    <row r="14" spans="1:9" x14ac:dyDescent="0.15">
      <c r="A14" s="1">
        <v>4</v>
      </c>
      <c r="C14" s="1">
        <v>13</v>
      </c>
      <c r="D14" s="1">
        <f t="shared" si="0"/>
        <v>6.5</v>
      </c>
      <c r="F14">
        <f t="shared" si="1"/>
        <v>85.590465872156017</v>
      </c>
      <c r="H14">
        <f t="shared" si="2"/>
        <v>54.516220300736315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13</v>
      </c>
      <c r="D11" s="1">
        <f>(2*B11+C11)/2</f>
        <v>6.5</v>
      </c>
      <c r="F11">
        <f>$H$6*100*$I$5/D11</f>
        <v>85.590465872156017</v>
      </c>
      <c r="H11">
        <f>2*F11/3.14</f>
        <v>54.516220300736315</v>
      </c>
    </row>
    <row r="12" spans="1:9" x14ac:dyDescent="0.15">
      <c r="A12" s="1">
        <v>2</v>
      </c>
      <c r="C12" s="1">
        <v>15</v>
      </c>
      <c r="D12" s="1">
        <f t="shared" ref="D12:D19" si="0">(2*B12+C12)/2</f>
        <v>7.5</v>
      </c>
      <c r="F12">
        <f t="shared" ref="F12:F16" si="1">$H$6*100*$I$5/D12</f>
        <v>74.178403755868558</v>
      </c>
      <c r="H12">
        <f t="shared" ref="H12:H16" si="2">2*F12/3.14</f>
        <v>47.247390927304814</v>
      </c>
    </row>
    <row r="13" spans="1:9" x14ac:dyDescent="0.15">
      <c r="A13" s="1">
        <v>3</v>
      </c>
      <c r="C13" s="1">
        <v>14</v>
      </c>
      <c r="D13" s="1">
        <f t="shared" si="0"/>
        <v>7</v>
      </c>
      <c r="F13">
        <f t="shared" si="1"/>
        <v>79.476861167002014</v>
      </c>
      <c r="H13">
        <f t="shared" si="2"/>
        <v>50.622204564969437</v>
      </c>
    </row>
    <row r="14" spans="1:9" x14ac:dyDescent="0.15">
      <c r="A14" s="1">
        <v>4</v>
      </c>
      <c r="C14" s="1">
        <v>14</v>
      </c>
      <c r="D14" s="1">
        <f t="shared" si="0"/>
        <v>7</v>
      </c>
      <c r="F14">
        <f t="shared" si="1"/>
        <v>79.476861167002014</v>
      </c>
      <c r="H14">
        <f t="shared" si="2"/>
        <v>50.622204564969437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12</v>
      </c>
      <c r="H5">
        <f>0.2/34</f>
        <v>5.8823529411764705E-3</v>
      </c>
      <c r="I5">
        <f>H5*1000</f>
        <v>5.8823529411764701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14</v>
      </c>
      <c r="D11" s="1">
        <f>(2*B11+C11)/2</f>
        <v>7</v>
      </c>
      <c r="F11">
        <f>$H$6*100*$I$5/D11</f>
        <v>66.386554621848731</v>
      </c>
      <c r="H11">
        <f>2*F11/3.14</f>
        <v>42.284429695445048</v>
      </c>
    </row>
    <row r="12" spans="1:9" x14ac:dyDescent="0.15">
      <c r="A12" s="1">
        <v>2</v>
      </c>
      <c r="C12" s="1">
        <v>13</v>
      </c>
      <c r="D12" s="1">
        <f t="shared" ref="D12:D19" si="0">(2*B12+C12)/2</f>
        <v>6.5</v>
      </c>
      <c r="F12">
        <f t="shared" ref="F12:F16" si="1">$H$6*100*$I$5/D12</f>
        <v>71.49321266968326</v>
      </c>
      <c r="H12">
        <f t="shared" ref="H12:H16" si="2">2*F12/3.14</f>
        <v>45.537078133556214</v>
      </c>
    </row>
    <row r="13" spans="1:9" x14ac:dyDescent="0.15">
      <c r="A13" s="1">
        <v>3</v>
      </c>
      <c r="C13" s="1">
        <v>11</v>
      </c>
      <c r="D13" s="1">
        <f t="shared" si="0"/>
        <v>5.5</v>
      </c>
      <c r="F13">
        <f t="shared" si="1"/>
        <v>84.491978609625662</v>
      </c>
      <c r="H13">
        <f t="shared" si="2"/>
        <v>53.816546885111883</v>
      </c>
    </row>
    <row r="14" spans="1:9" x14ac:dyDescent="0.15">
      <c r="A14" s="1">
        <v>4</v>
      </c>
      <c r="C14" s="1">
        <v>12</v>
      </c>
      <c r="D14" s="1">
        <f t="shared" si="0"/>
        <v>6</v>
      </c>
      <c r="F14">
        <f t="shared" si="1"/>
        <v>77.450980392156865</v>
      </c>
      <c r="H14">
        <f t="shared" si="2"/>
        <v>49.331834644685898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3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12</v>
      </c>
      <c r="H5">
        <f>0.2/34</f>
        <v>5.8823529411764705E-3</v>
      </c>
      <c r="I5">
        <f>H5*1000</f>
        <v>5.8823529411764701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13</v>
      </c>
      <c r="D11" s="1">
        <f>(2*B11+C11)/2</f>
        <v>6.5</v>
      </c>
      <c r="F11">
        <f>$H$6*100*$I$5/D11</f>
        <v>71.49321266968326</v>
      </c>
      <c r="H11">
        <f>2*F11/3.14</f>
        <v>45.537078133556214</v>
      </c>
    </row>
    <row r="12" spans="1:9" x14ac:dyDescent="0.15">
      <c r="A12" s="1">
        <v>2</v>
      </c>
      <c r="C12" s="1">
        <v>13</v>
      </c>
      <c r="D12" s="1">
        <f t="shared" ref="D12:D19" si="0">(2*B12+C12)/2</f>
        <v>6.5</v>
      </c>
      <c r="F12">
        <f t="shared" ref="F12:F16" si="1">$H$6*100*$I$5/D12</f>
        <v>71.49321266968326</v>
      </c>
      <c r="H12">
        <f t="shared" ref="H12:H16" si="2">2*F12/3.14</f>
        <v>45.537078133556214</v>
      </c>
    </row>
    <row r="13" spans="1:9" x14ac:dyDescent="0.15">
      <c r="A13" s="1">
        <v>3</v>
      </c>
      <c r="C13" s="1">
        <v>14</v>
      </c>
      <c r="D13" s="1">
        <f t="shared" si="0"/>
        <v>7</v>
      </c>
      <c r="F13">
        <f t="shared" si="1"/>
        <v>66.386554621848731</v>
      </c>
      <c r="H13">
        <f t="shared" si="2"/>
        <v>42.284429695445048</v>
      </c>
    </row>
    <row r="14" spans="1:9" x14ac:dyDescent="0.15">
      <c r="A14" s="1">
        <v>4</v>
      </c>
      <c r="D14" s="1">
        <f t="shared" si="0"/>
        <v>0</v>
      </c>
      <c r="F14" t="e">
        <f t="shared" si="1"/>
        <v>#DIV/0!</v>
      </c>
      <c r="H14" t="e">
        <f t="shared" si="2"/>
        <v>#DIV/0!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3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19</v>
      </c>
      <c r="D11" s="1">
        <f>(2*B11+C11)/2</f>
        <v>9.5</v>
      </c>
      <c r="F11">
        <f>$H$6*100*$I$5/D11</f>
        <v>58.561897702001488</v>
      </c>
      <c r="H11">
        <f>2*F11/3.14</f>
        <v>37.300571784714322</v>
      </c>
    </row>
    <row r="12" spans="1:9" x14ac:dyDescent="0.15">
      <c r="A12" s="1">
        <v>2</v>
      </c>
      <c r="C12" s="1">
        <v>17</v>
      </c>
      <c r="D12" s="1">
        <f t="shared" ref="D12:D19" si="0">(2*B12+C12)/2</f>
        <v>8.5</v>
      </c>
      <c r="F12">
        <f t="shared" ref="F12:F16" si="1">$H$6*100*$I$5/D12</f>
        <v>65.45153272576637</v>
      </c>
      <c r="H12">
        <f t="shared" ref="H12:H16" si="2">2*F12/3.14</f>
        <v>41.688874347621891</v>
      </c>
    </row>
    <row r="13" spans="1:9" x14ac:dyDescent="0.15">
      <c r="A13" s="1">
        <v>3</v>
      </c>
      <c r="C13" s="1">
        <v>21</v>
      </c>
      <c r="D13" s="1">
        <f t="shared" si="0"/>
        <v>10.5</v>
      </c>
      <c r="F13">
        <f t="shared" si="1"/>
        <v>52.98457411133468</v>
      </c>
      <c r="H13">
        <f t="shared" si="2"/>
        <v>33.748136376646293</v>
      </c>
    </row>
    <row r="14" spans="1:9" x14ac:dyDescent="0.15">
      <c r="A14" s="1">
        <v>4</v>
      </c>
      <c r="D14" s="1">
        <f t="shared" si="0"/>
        <v>0</v>
      </c>
      <c r="F14" t="e">
        <f t="shared" si="1"/>
        <v>#DIV/0!</v>
      </c>
      <c r="H14" t="e">
        <f t="shared" si="2"/>
        <v>#DIV/0!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20</v>
      </c>
      <c r="D11" s="1">
        <f>(2*B11+C11)/2</f>
        <v>10</v>
      </c>
      <c r="F11">
        <f>$H$6*100*$I$5/D11</f>
        <v>55.633802816901415</v>
      </c>
      <c r="H11">
        <f>2*F11/3.14</f>
        <v>35.435543195478608</v>
      </c>
    </row>
    <row r="12" spans="1:9" x14ac:dyDescent="0.15">
      <c r="A12" s="1">
        <v>2</v>
      </c>
      <c r="C12" s="1">
        <v>22</v>
      </c>
      <c r="D12" s="1">
        <f t="shared" ref="D12:D19" si="0">(2*B12+C12)/2</f>
        <v>11</v>
      </c>
      <c r="F12">
        <f t="shared" ref="F12:F16" si="1">$H$6*100*$I$5/D12</f>
        <v>50.576184379001283</v>
      </c>
      <c r="H12">
        <f t="shared" ref="H12:H16" si="2">2*F12/3.14</f>
        <v>32.214130177707823</v>
      </c>
    </row>
    <row r="13" spans="1:9" x14ac:dyDescent="0.15">
      <c r="A13" s="1">
        <v>3</v>
      </c>
      <c r="C13" s="1">
        <v>22</v>
      </c>
      <c r="D13" s="1">
        <f t="shared" si="0"/>
        <v>11</v>
      </c>
      <c r="F13">
        <f t="shared" si="1"/>
        <v>50.576184379001283</v>
      </c>
      <c r="H13">
        <f t="shared" si="2"/>
        <v>32.214130177707823</v>
      </c>
    </row>
    <row r="14" spans="1:9" x14ac:dyDescent="0.15">
      <c r="A14" s="1">
        <v>4</v>
      </c>
      <c r="C14" s="1">
        <v>18</v>
      </c>
      <c r="D14" s="1">
        <f t="shared" si="0"/>
        <v>9</v>
      </c>
      <c r="F14">
        <f t="shared" si="1"/>
        <v>61.815336463223794</v>
      </c>
      <c r="H14">
        <f t="shared" si="2"/>
        <v>39.372825772754005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19</v>
      </c>
      <c r="D11" s="1">
        <f>(2*B11+C11)/2</f>
        <v>9.5</v>
      </c>
      <c r="F11">
        <f>$H$6*100*$I$5/D11</f>
        <v>58.561897702001488</v>
      </c>
      <c r="H11">
        <f>2*F11/3.14</f>
        <v>37.300571784714322</v>
      </c>
    </row>
    <row r="12" spans="1:9" x14ac:dyDescent="0.15">
      <c r="A12" s="1">
        <v>2</v>
      </c>
      <c r="C12" s="1">
        <v>18</v>
      </c>
      <c r="D12" s="1">
        <f t="shared" ref="D12:D19" si="0">(2*B12+C12)/2</f>
        <v>9</v>
      </c>
      <c r="F12">
        <f t="shared" ref="F12:F16" si="1">$H$6*100*$I$5/D12</f>
        <v>61.815336463223794</v>
      </c>
      <c r="H12">
        <f t="shared" ref="H12:H16" si="2">2*F12/3.14</f>
        <v>39.372825772754005</v>
      </c>
    </row>
    <row r="13" spans="1:9" x14ac:dyDescent="0.15">
      <c r="A13" s="1">
        <v>3</v>
      </c>
      <c r="C13" s="1">
        <v>19</v>
      </c>
      <c r="D13" s="1">
        <f t="shared" si="0"/>
        <v>9.5</v>
      </c>
      <c r="F13">
        <f t="shared" si="1"/>
        <v>58.561897702001488</v>
      </c>
      <c r="H13">
        <f t="shared" si="2"/>
        <v>37.300571784714322</v>
      </c>
    </row>
    <row r="14" spans="1:9" x14ac:dyDescent="0.15">
      <c r="A14" s="1">
        <v>4</v>
      </c>
      <c r="C14" s="1">
        <v>20</v>
      </c>
      <c r="D14" s="1">
        <f t="shared" si="0"/>
        <v>10</v>
      </c>
      <c r="F14">
        <f t="shared" si="1"/>
        <v>55.633802816901415</v>
      </c>
      <c r="H14">
        <f t="shared" si="2"/>
        <v>35.435543195478608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22</v>
      </c>
      <c r="D11" s="1">
        <f>(2*B11+C11)/2</f>
        <v>11</v>
      </c>
      <c r="F11">
        <f>$H$6*100*$I$5/D11</f>
        <v>50.576184379001283</v>
      </c>
      <c r="H11">
        <f>2*F11/3.14</f>
        <v>32.214130177707823</v>
      </c>
    </row>
    <row r="12" spans="1:9" x14ac:dyDescent="0.15">
      <c r="A12" s="1">
        <v>2</v>
      </c>
      <c r="C12" s="1">
        <v>20</v>
      </c>
      <c r="D12" s="1">
        <f t="shared" ref="D12:D19" si="0">(2*B12+C12)/2</f>
        <v>10</v>
      </c>
      <c r="F12">
        <f t="shared" ref="F12:F16" si="1">$H$6*100*$I$5/D12</f>
        <v>55.633802816901415</v>
      </c>
      <c r="H12">
        <f t="shared" ref="H12:H16" si="2">2*F12/3.14</f>
        <v>35.435543195478608</v>
      </c>
    </row>
    <row r="13" spans="1:9" x14ac:dyDescent="0.15">
      <c r="A13" s="1">
        <v>3</v>
      </c>
      <c r="C13" s="1">
        <v>24</v>
      </c>
      <c r="D13" s="1">
        <f t="shared" si="0"/>
        <v>12</v>
      </c>
      <c r="F13">
        <f t="shared" si="1"/>
        <v>46.361502347417847</v>
      </c>
      <c r="H13">
        <f t="shared" si="2"/>
        <v>29.529619329565506</v>
      </c>
    </row>
    <row r="14" spans="1:9" x14ac:dyDescent="0.15">
      <c r="A14" s="1">
        <v>4</v>
      </c>
      <c r="C14" s="1">
        <v>26</v>
      </c>
      <c r="D14" s="1">
        <f t="shared" si="0"/>
        <v>13</v>
      </c>
      <c r="F14">
        <f t="shared" si="1"/>
        <v>42.795232936078008</v>
      </c>
      <c r="H14">
        <f t="shared" si="2"/>
        <v>27.258110150368157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H11" sqref="H11:H12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26</v>
      </c>
      <c r="D11" s="1">
        <f>(2*B11+C11)/2</f>
        <v>13</v>
      </c>
      <c r="F11">
        <f>$H$6*100*$I$5/D11</f>
        <v>42.795232936078008</v>
      </c>
      <c r="H11">
        <f>2*F11/3.14</f>
        <v>27.258110150368157</v>
      </c>
    </row>
    <row r="12" spans="1:9" x14ac:dyDescent="0.15">
      <c r="A12" s="1">
        <v>2</v>
      </c>
      <c r="C12" s="1">
        <v>20</v>
      </c>
      <c r="D12" s="1">
        <f t="shared" ref="D12:D19" si="0">(2*B12+C12)/2</f>
        <v>10</v>
      </c>
      <c r="F12">
        <f t="shared" ref="F12:F16" si="1">$H$6*100*$I$5/D12</f>
        <v>55.633802816901415</v>
      </c>
      <c r="H12">
        <f t="shared" ref="H12:H16" si="2">2*F12/3.14</f>
        <v>35.435543195478608</v>
      </c>
    </row>
    <row r="13" spans="1:9" x14ac:dyDescent="0.15">
      <c r="A13" s="1">
        <v>3</v>
      </c>
      <c r="D13" s="1">
        <f t="shared" si="0"/>
        <v>0</v>
      </c>
      <c r="F13" t="e">
        <f t="shared" si="1"/>
        <v>#DIV/0!</v>
      </c>
      <c r="H13" t="e">
        <f t="shared" si="2"/>
        <v>#DIV/0!</v>
      </c>
    </row>
    <row r="14" spans="1:9" x14ac:dyDescent="0.15">
      <c r="A14" s="1">
        <v>4</v>
      </c>
      <c r="D14" s="1">
        <f t="shared" si="0"/>
        <v>0</v>
      </c>
      <c r="F14" t="e">
        <f t="shared" si="1"/>
        <v>#DIV/0!</v>
      </c>
      <c r="H14" t="e">
        <f t="shared" si="2"/>
        <v>#DIV/0!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3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22</v>
      </c>
      <c r="D11" s="1">
        <f>(2*B11+C11)/2</f>
        <v>11</v>
      </c>
      <c r="F11">
        <f>$H$6*100*$I$5/D11</f>
        <v>50.576184379001283</v>
      </c>
      <c r="H11">
        <f>2*F11/3.14</f>
        <v>32.214130177707823</v>
      </c>
    </row>
    <row r="12" spans="1:9" x14ac:dyDescent="0.15">
      <c r="A12" s="1">
        <v>2</v>
      </c>
      <c r="C12" s="1">
        <v>26</v>
      </c>
      <c r="D12" s="1">
        <f t="shared" ref="D12:D19" si="0">(2*B12+C12)/2</f>
        <v>13</v>
      </c>
      <c r="F12">
        <f t="shared" ref="F12:F16" si="1">$H$6*100*$I$5/D12</f>
        <v>42.795232936078008</v>
      </c>
      <c r="H12">
        <f t="shared" ref="H12:H16" si="2">2*F12/3.14</f>
        <v>27.258110150368157</v>
      </c>
    </row>
    <row r="13" spans="1:9" x14ac:dyDescent="0.15">
      <c r="A13" s="1">
        <v>3</v>
      </c>
      <c r="C13" s="1">
        <v>26</v>
      </c>
      <c r="D13" s="1">
        <f t="shared" si="0"/>
        <v>13</v>
      </c>
      <c r="F13">
        <f t="shared" si="1"/>
        <v>42.795232936078008</v>
      </c>
      <c r="H13">
        <f t="shared" si="2"/>
        <v>27.258110150368157</v>
      </c>
    </row>
    <row r="14" spans="1:9" x14ac:dyDescent="0.15">
      <c r="A14" s="1">
        <v>4</v>
      </c>
      <c r="D14" s="1">
        <f t="shared" si="0"/>
        <v>0</v>
      </c>
      <c r="F14" t="e">
        <f t="shared" si="1"/>
        <v>#DIV/0!</v>
      </c>
      <c r="H14" t="e">
        <f t="shared" si="2"/>
        <v>#DIV/0!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18</v>
      </c>
      <c r="D11" s="1">
        <f>(2*B11+C11)/2</f>
        <v>9</v>
      </c>
      <c r="F11">
        <f>$H$6*100*$I$5/D11</f>
        <v>61.815336463223794</v>
      </c>
      <c r="H11">
        <f>2*F11/3.14</f>
        <v>39.372825772754005</v>
      </c>
    </row>
    <row r="12" spans="1:9" x14ac:dyDescent="0.15">
      <c r="A12" s="1">
        <v>2</v>
      </c>
      <c r="C12" s="1">
        <v>17</v>
      </c>
      <c r="D12" s="1">
        <f t="shared" ref="D12:D19" si="0">(2*B12+C12)/2</f>
        <v>8.5</v>
      </c>
      <c r="F12">
        <f t="shared" ref="F12:F16" si="1">$H$6*100*$I$5/D12</f>
        <v>65.45153272576637</v>
      </c>
      <c r="H12">
        <f t="shared" ref="H12:H16" si="2">2*F12/3.14</f>
        <v>41.688874347621891</v>
      </c>
    </row>
    <row r="13" spans="1:9" x14ac:dyDescent="0.15">
      <c r="A13" s="1">
        <v>3</v>
      </c>
      <c r="C13" s="1">
        <v>18</v>
      </c>
      <c r="D13" s="1">
        <f t="shared" si="0"/>
        <v>9</v>
      </c>
      <c r="F13">
        <f t="shared" si="1"/>
        <v>61.815336463223794</v>
      </c>
      <c r="H13">
        <f t="shared" si="2"/>
        <v>39.372825772754005</v>
      </c>
    </row>
    <row r="14" spans="1:9" x14ac:dyDescent="0.15">
      <c r="A14" s="1">
        <v>4</v>
      </c>
      <c r="C14" s="1">
        <v>19</v>
      </c>
      <c r="D14" s="1">
        <f t="shared" si="0"/>
        <v>9.5</v>
      </c>
      <c r="F14">
        <f t="shared" si="1"/>
        <v>58.561897702001488</v>
      </c>
      <c r="H14">
        <f t="shared" si="2"/>
        <v>37.300571784714322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workbookViewId="0">
      <selection activeCell="H11" sqref="H11:H14"/>
    </sheetView>
  </sheetViews>
  <sheetFormatPr baseColWidth="10" defaultColWidth="11.3984375" defaultRowHeight="13" x14ac:dyDescent="0.15"/>
  <cols>
    <col min="1" max="3" width="12" style="1" customWidth="1"/>
    <col min="4" max="4" width="11.3984375" style="1" customWidth="1"/>
  </cols>
  <sheetData>
    <row r="1" spans="1:9" x14ac:dyDescent="0.15">
      <c r="E1" s="2" t="s">
        <v>0</v>
      </c>
      <c r="H1">
        <v>100</v>
      </c>
    </row>
    <row r="2" spans="1:9" ht="15" x14ac:dyDescent="0.15">
      <c r="E2" s="2" t="s">
        <v>1</v>
      </c>
      <c r="H2">
        <v>50</v>
      </c>
    </row>
    <row r="3" spans="1:9" x14ac:dyDescent="0.15">
      <c r="E3" s="2"/>
    </row>
    <row r="4" spans="1:9" x14ac:dyDescent="0.15">
      <c r="A4"/>
      <c r="B4"/>
      <c r="C4"/>
      <c r="E4" s="2"/>
    </row>
    <row r="5" spans="1:9" x14ac:dyDescent="0.15">
      <c r="A5"/>
      <c r="B5"/>
      <c r="C5"/>
      <c r="E5" t="s">
        <v>7</v>
      </c>
      <c r="G5" s="3" t="s">
        <v>8</v>
      </c>
      <c r="H5">
        <f>0.2/28.4</f>
        <v>7.0422535211267616E-3</v>
      </c>
      <c r="I5">
        <f>H5*1000</f>
        <v>7.0422535211267618</v>
      </c>
    </row>
    <row r="6" spans="1:9" x14ac:dyDescent="0.15">
      <c r="A6"/>
      <c r="B6"/>
      <c r="C6"/>
      <c r="E6" t="s">
        <v>6</v>
      </c>
      <c r="H6">
        <v>0.79</v>
      </c>
    </row>
    <row r="7" spans="1:9" x14ac:dyDescent="0.15">
      <c r="A7"/>
      <c r="B7"/>
      <c r="C7"/>
    </row>
    <row r="8" spans="1:9" x14ac:dyDescent="0.15">
      <c r="A8"/>
      <c r="B8"/>
      <c r="C8"/>
    </row>
    <row r="9" spans="1:9" x14ac:dyDescent="0.15">
      <c r="A9"/>
      <c r="B9"/>
      <c r="C9"/>
    </row>
    <row r="10" spans="1:9" x14ac:dyDescent="0.15">
      <c r="A10" s="1" t="s">
        <v>2</v>
      </c>
      <c r="B10" s="1" t="s">
        <v>3</v>
      </c>
      <c r="C10" s="1" t="s">
        <v>4</v>
      </c>
      <c r="D10" s="1" t="s">
        <v>5</v>
      </c>
      <c r="F10" s="1" t="s">
        <v>9</v>
      </c>
      <c r="H10" s="1" t="s">
        <v>10</v>
      </c>
    </row>
    <row r="11" spans="1:9" x14ac:dyDescent="0.15">
      <c r="A11" s="1">
        <v>1</v>
      </c>
      <c r="B11" s="1">
        <v>0</v>
      </c>
      <c r="C11" s="1">
        <v>19</v>
      </c>
      <c r="D11" s="1">
        <f>(2*B11+C11)/2</f>
        <v>9.5</v>
      </c>
      <c r="F11">
        <f>$H$6*100*$I$5/D11</f>
        <v>58.561897702001488</v>
      </c>
      <c r="H11">
        <f>2*F11/3.14</f>
        <v>37.300571784714322</v>
      </c>
    </row>
    <row r="12" spans="1:9" x14ac:dyDescent="0.15">
      <c r="A12" s="1">
        <v>2</v>
      </c>
      <c r="C12" s="1">
        <v>16</v>
      </c>
      <c r="D12" s="1">
        <f t="shared" ref="D12:D19" si="0">(2*B12+C12)/2</f>
        <v>8</v>
      </c>
      <c r="F12">
        <f t="shared" ref="F12:F16" si="1">$H$6*100*$I$5/D12</f>
        <v>69.542253521126767</v>
      </c>
      <c r="H12">
        <f t="shared" ref="H12:H16" si="2">2*F12/3.14</f>
        <v>44.294428994348259</v>
      </c>
    </row>
    <row r="13" spans="1:9" x14ac:dyDescent="0.15">
      <c r="A13" s="1">
        <v>3</v>
      </c>
      <c r="C13" s="1">
        <v>17</v>
      </c>
      <c r="D13" s="1">
        <f t="shared" si="0"/>
        <v>8.5</v>
      </c>
      <c r="F13">
        <f t="shared" si="1"/>
        <v>65.45153272576637</v>
      </c>
      <c r="H13">
        <f t="shared" si="2"/>
        <v>41.688874347621891</v>
      </c>
    </row>
    <row r="14" spans="1:9" x14ac:dyDescent="0.15">
      <c r="A14" s="1">
        <v>4</v>
      </c>
      <c r="C14" s="1">
        <v>22</v>
      </c>
      <c r="D14" s="1">
        <f t="shared" si="0"/>
        <v>11</v>
      </c>
      <c r="F14">
        <f t="shared" si="1"/>
        <v>50.576184379001283</v>
      </c>
      <c r="H14">
        <f t="shared" si="2"/>
        <v>32.214130177707823</v>
      </c>
    </row>
    <row r="15" spans="1:9" x14ac:dyDescent="0.15">
      <c r="A15" s="1">
        <v>5</v>
      </c>
      <c r="D15" s="1">
        <f t="shared" si="0"/>
        <v>0</v>
      </c>
      <c r="F15" t="e">
        <f t="shared" si="1"/>
        <v>#DIV/0!</v>
      </c>
      <c r="H15" t="e">
        <f t="shared" si="2"/>
        <v>#DIV/0!</v>
      </c>
    </row>
    <row r="16" spans="1:9" x14ac:dyDescent="0.15">
      <c r="A16" s="1">
        <v>6</v>
      </c>
      <c r="D16" s="1">
        <f t="shared" si="0"/>
        <v>0</v>
      </c>
      <c r="F16" t="e">
        <f t="shared" si="1"/>
        <v>#DIV/0!</v>
      </c>
      <c r="H16" t="e">
        <f t="shared" si="2"/>
        <v>#DIV/0!</v>
      </c>
    </row>
    <row r="17" spans="1:4" x14ac:dyDescent="0.15">
      <c r="A17" s="1">
        <v>7</v>
      </c>
      <c r="D17" s="1">
        <f t="shared" si="0"/>
        <v>0</v>
      </c>
    </row>
    <row r="18" spans="1:4" x14ac:dyDescent="0.15">
      <c r="A18" s="1">
        <v>8</v>
      </c>
      <c r="D18" s="1">
        <f t="shared" si="0"/>
        <v>0</v>
      </c>
    </row>
    <row r="19" spans="1:4" x14ac:dyDescent="0.15">
      <c r="A19" s="1">
        <v>9</v>
      </c>
      <c r="D19" s="1">
        <f t="shared" si="0"/>
        <v>0</v>
      </c>
    </row>
  </sheetData>
  <printOptions gridLines="1" gridLinesSet="0"/>
  <pageMargins left="0.75" right="0.75" top="1" bottom="1" header="0.49212598499999999" footer="0.49212598499999999"/>
  <pageSetup paperSize="9" orientation="portrait" horizontalDpi="300" verticalDpi="0"/>
  <headerFooter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Frame1</vt:lpstr>
      <vt:lpstr>Frame2</vt:lpstr>
      <vt:lpstr>Frame3</vt:lpstr>
      <vt:lpstr>Frame4</vt:lpstr>
      <vt:lpstr>Frame5</vt:lpstr>
      <vt:lpstr>Frame8</vt:lpstr>
      <vt:lpstr>Frame9</vt:lpstr>
      <vt:lpstr>Frame10</vt:lpstr>
      <vt:lpstr>Frame12</vt:lpstr>
      <vt:lpstr>Frame13</vt:lpstr>
      <vt:lpstr>Frame14</vt:lpstr>
      <vt:lpstr>Frame15</vt:lpstr>
      <vt:lpstr>Frame16</vt:lpstr>
      <vt:lpstr>Frame17</vt:lpstr>
      <vt:lpstr>Frame21</vt:lpstr>
      <vt:lpstr>Frame23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ENG. METALURGI</dc:creator>
  <cp:lastModifiedBy>Microsoft Office User</cp:lastModifiedBy>
  <dcterms:created xsi:type="dcterms:W3CDTF">2000-08-29T21:53:33Z</dcterms:created>
  <dcterms:modified xsi:type="dcterms:W3CDTF">2016-04-25T10:42:41Z</dcterms:modified>
</cp:coreProperties>
</file>