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Dropbox\DESY\8182_analysis\8182_1200C_5min_400C_5min_DESY\"/>
    </mc:Choice>
  </mc:AlternateContent>
  <bookViews>
    <workbookView xWindow="0" yWindow="0" windowWidth="28800" windowHeight="12435" tabRatio="500" firstSheet="2" activeTab="6"/>
  </bookViews>
  <sheets>
    <sheet name="carbon_from_0_bainite" sheetId="6" r:id="rId1"/>
    <sheet name="lattice parameter" sheetId="1" r:id="rId2"/>
    <sheet name="single austenite" sheetId="2" r:id="rId3"/>
    <sheet name="two austenite_High" sheetId="5" r:id="rId4"/>
    <sheet name="two austenite_High (2)" sheetId="8" r:id="rId5"/>
    <sheet name="two austenite_Low" sheetId="4" r:id="rId6"/>
    <sheet name="two austenite_Low (2)" sheetId="7" r:id="rId7"/>
    <sheet name="Sheet2" sheetId="3" r:id="rId8"/>
  </sheets>
  <definedNames>
    <definedName name="_xlnm._FilterDatabase" localSheetId="1" hidden="1">'lattice parameter'!$A$4:$D$21</definedName>
  </definedNames>
  <calcPr calcId="162913"/>
</workbook>
</file>

<file path=xl/calcChain.xml><?xml version="1.0" encoding="utf-8"?>
<calcChain xmlns="http://schemas.openxmlformats.org/spreadsheetml/2006/main">
  <c r="D13" i="8" l="1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12" i="8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5" i="7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D7" i="6" l="1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6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G17" i="5" l="1"/>
  <c r="G18" i="5"/>
  <c r="G19" i="5"/>
  <c r="G20" i="5"/>
  <c r="G21" i="5"/>
  <c r="G22" i="5"/>
  <c r="G23" i="5"/>
  <c r="I48" i="5"/>
  <c r="G48" i="5"/>
  <c r="E48" i="5"/>
  <c r="F48" i="5" s="1"/>
  <c r="I47" i="5"/>
  <c r="G47" i="5"/>
  <c r="E47" i="5"/>
  <c r="F47" i="5" s="1"/>
  <c r="I46" i="5"/>
  <c r="G46" i="5"/>
  <c r="E46" i="5"/>
  <c r="F46" i="5" s="1"/>
  <c r="I45" i="5"/>
  <c r="G45" i="5"/>
  <c r="E45" i="5"/>
  <c r="F45" i="5" s="1"/>
  <c r="I44" i="5"/>
  <c r="G44" i="5"/>
  <c r="E44" i="5"/>
  <c r="F44" i="5" s="1"/>
  <c r="I43" i="5"/>
  <c r="G43" i="5"/>
  <c r="E43" i="5"/>
  <c r="F43" i="5" s="1"/>
  <c r="I42" i="5"/>
  <c r="G42" i="5"/>
  <c r="E42" i="5"/>
  <c r="F42" i="5" s="1"/>
  <c r="I41" i="5"/>
  <c r="G41" i="5"/>
  <c r="E41" i="5"/>
  <c r="F41" i="5" s="1"/>
  <c r="I40" i="5"/>
  <c r="G40" i="5"/>
  <c r="E40" i="5"/>
  <c r="F40" i="5" s="1"/>
  <c r="I39" i="5"/>
  <c r="G39" i="5"/>
  <c r="E39" i="5"/>
  <c r="F39" i="5" s="1"/>
  <c r="I38" i="5"/>
  <c r="G38" i="5"/>
  <c r="E38" i="5"/>
  <c r="F38" i="5" s="1"/>
  <c r="I37" i="5"/>
  <c r="G37" i="5"/>
  <c r="E37" i="5"/>
  <c r="F37" i="5" s="1"/>
  <c r="I36" i="5"/>
  <c r="G36" i="5"/>
  <c r="E36" i="5"/>
  <c r="F36" i="5" s="1"/>
  <c r="I35" i="5"/>
  <c r="G35" i="5"/>
  <c r="E35" i="5"/>
  <c r="F35" i="5" s="1"/>
  <c r="I34" i="5"/>
  <c r="G34" i="5"/>
  <c r="E34" i="5"/>
  <c r="F34" i="5" s="1"/>
  <c r="I33" i="5"/>
  <c r="G33" i="5"/>
  <c r="E33" i="5"/>
  <c r="F33" i="5" s="1"/>
  <c r="I32" i="5"/>
  <c r="G32" i="5"/>
  <c r="E32" i="5"/>
  <c r="F32" i="5" s="1"/>
  <c r="D32" i="5"/>
  <c r="H32" i="5" s="1"/>
  <c r="I31" i="5"/>
  <c r="G31" i="5"/>
  <c r="E31" i="5"/>
  <c r="F31" i="5" s="1"/>
  <c r="I30" i="5"/>
  <c r="G30" i="5"/>
  <c r="E30" i="5"/>
  <c r="F30" i="5" s="1"/>
  <c r="I29" i="5"/>
  <c r="G29" i="5"/>
  <c r="E29" i="5"/>
  <c r="F29" i="5" s="1"/>
  <c r="I28" i="5"/>
  <c r="G28" i="5"/>
  <c r="E28" i="5"/>
  <c r="F28" i="5" s="1"/>
  <c r="I27" i="5"/>
  <c r="G27" i="5"/>
  <c r="E27" i="5"/>
  <c r="F27" i="5" s="1"/>
  <c r="I26" i="5"/>
  <c r="G26" i="5"/>
  <c r="E26" i="5"/>
  <c r="F26" i="5" s="1"/>
  <c r="I25" i="5"/>
  <c r="G25" i="5"/>
  <c r="E25" i="5"/>
  <c r="F25" i="5" s="1"/>
  <c r="I24" i="5"/>
  <c r="G24" i="5"/>
  <c r="E24" i="5"/>
  <c r="F24" i="5" s="1"/>
  <c r="C10" i="5"/>
  <c r="D42" i="5" s="1"/>
  <c r="I48" i="4"/>
  <c r="G48" i="4"/>
  <c r="E48" i="4"/>
  <c r="F48" i="4" s="1"/>
  <c r="D48" i="4"/>
  <c r="I47" i="4"/>
  <c r="G47" i="4"/>
  <c r="E47" i="4"/>
  <c r="F47" i="4" s="1"/>
  <c r="I46" i="4"/>
  <c r="G46" i="4"/>
  <c r="E46" i="4"/>
  <c r="F46" i="4" s="1"/>
  <c r="D46" i="4"/>
  <c r="I45" i="4"/>
  <c r="G45" i="4"/>
  <c r="E45" i="4"/>
  <c r="F45" i="4" s="1"/>
  <c r="I44" i="4"/>
  <c r="G44" i="4"/>
  <c r="E44" i="4"/>
  <c r="F44" i="4" s="1"/>
  <c r="D44" i="4"/>
  <c r="H44" i="4" s="1"/>
  <c r="I43" i="4"/>
  <c r="G43" i="4"/>
  <c r="E43" i="4"/>
  <c r="F43" i="4" s="1"/>
  <c r="I42" i="4"/>
  <c r="G42" i="4"/>
  <c r="E42" i="4"/>
  <c r="F42" i="4" s="1"/>
  <c r="D42" i="4"/>
  <c r="H42" i="4" s="1"/>
  <c r="I41" i="4"/>
  <c r="G41" i="4"/>
  <c r="E41" i="4"/>
  <c r="F41" i="4" s="1"/>
  <c r="I40" i="4"/>
  <c r="G40" i="4"/>
  <c r="E40" i="4"/>
  <c r="F40" i="4" s="1"/>
  <c r="D40" i="4"/>
  <c r="I39" i="4"/>
  <c r="G39" i="4"/>
  <c r="E39" i="4"/>
  <c r="F39" i="4" s="1"/>
  <c r="I38" i="4"/>
  <c r="G38" i="4"/>
  <c r="E38" i="4"/>
  <c r="F38" i="4" s="1"/>
  <c r="D38" i="4"/>
  <c r="I37" i="4"/>
  <c r="G37" i="4"/>
  <c r="E37" i="4"/>
  <c r="F37" i="4" s="1"/>
  <c r="I36" i="4"/>
  <c r="G36" i="4"/>
  <c r="E36" i="4"/>
  <c r="F36" i="4" s="1"/>
  <c r="D36" i="4"/>
  <c r="H36" i="4" s="1"/>
  <c r="I35" i="4"/>
  <c r="G35" i="4"/>
  <c r="E35" i="4"/>
  <c r="F35" i="4" s="1"/>
  <c r="I34" i="4"/>
  <c r="G34" i="4"/>
  <c r="E34" i="4"/>
  <c r="F34" i="4" s="1"/>
  <c r="D34" i="4"/>
  <c r="H34" i="4" s="1"/>
  <c r="I33" i="4"/>
  <c r="G33" i="4"/>
  <c r="E33" i="4"/>
  <c r="F33" i="4" s="1"/>
  <c r="I32" i="4"/>
  <c r="G32" i="4"/>
  <c r="E32" i="4"/>
  <c r="F32" i="4" s="1"/>
  <c r="D32" i="4"/>
  <c r="I31" i="4"/>
  <c r="G31" i="4"/>
  <c r="E31" i="4"/>
  <c r="F31" i="4" s="1"/>
  <c r="I30" i="4"/>
  <c r="G30" i="4"/>
  <c r="E30" i="4"/>
  <c r="F30" i="4" s="1"/>
  <c r="D30" i="4"/>
  <c r="I29" i="4"/>
  <c r="G29" i="4"/>
  <c r="E29" i="4"/>
  <c r="F29" i="4" s="1"/>
  <c r="I28" i="4"/>
  <c r="G28" i="4"/>
  <c r="E28" i="4"/>
  <c r="F28" i="4" s="1"/>
  <c r="D28" i="4"/>
  <c r="H28" i="4" s="1"/>
  <c r="I27" i="4"/>
  <c r="G27" i="4"/>
  <c r="E27" i="4"/>
  <c r="F27" i="4" s="1"/>
  <c r="I26" i="4"/>
  <c r="G26" i="4"/>
  <c r="E26" i="4"/>
  <c r="F26" i="4" s="1"/>
  <c r="D26" i="4"/>
  <c r="H26" i="4" s="1"/>
  <c r="I25" i="4"/>
  <c r="G25" i="4"/>
  <c r="E25" i="4"/>
  <c r="F25" i="4" s="1"/>
  <c r="I24" i="4"/>
  <c r="G24" i="4"/>
  <c r="E24" i="4"/>
  <c r="F24" i="4" s="1"/>
  <c r="D24" i="4"/>
  <c r="I23" i="4"/>
  <c r="G23" i="4"/>
  <c r="E23" i="4"/>
  <c r="F23" i="4" s="1"/>
  <c r="I22" i="4"/>
  <c r="G22" i="4"/>
  <c r="E22" i="4"/>
  <c r="F22" i="4" s="1"/>
  <c r="D22" i="4"/>
  <c r="I21" i="4"/>
  <c r="G21" i="4"/>
  <c r="E21" i="4"/>
  <c r="F21" i="4" s="1"/>
  <c r="I20" i="4"/>
  <c r="G20" i="4"/>
  <c r="E20" i="4"/>
  <c r="F20" i="4" s="1"/>
  <c r="D20" i="4"/>
  <c r="H20" i="4" s="1"/>
  <c r="I19" i="4"/>
  <c r="G19" i="4"/>
  <c r="E19" i="4"/>
  <c r="F19" i="4" s="1"/>
  <c r="I18" i="4"/>
  <c r="G18" i="4"/>
  <c r="E18" i="4"/>
  <c r="F18" i="4" s="1"/>
  <c r="D18" i="4"/>
  <c r="H18" i="4" s="1"/>
  <c r="I17" i="4"/>
  <c r="G17" i="4"/>
  <c r="E17" i="4"/>
  <c r="F17" i="4" s="1"/>
  <c r="C10" i="4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49" i="2"/>
  <c r="F49" i="2" s="1"/>
  <c r="E50" i="2"/>
  <c r="F50" i="2" s="1"/>
  <c r="E51" i="2"/>
  <c r="F51" i="2" s="1"/>
  <c r="E52" i="2"/>
  <c r="F52" i="2" s="1"/>
  <c r="E53" i="2"/>
  <c r="F53" i="2" s="1"/>
  <c r="E54" i="2"/>
  <c r="F54" i="2" s="1"/>
  <c r="E55" i="2"/>
  <c r="F55" i="2" s="1"/>
  <c r="E56" i="2"/>
  <c r="F56" i="2" s="1"/>
  <c r="E57" i="2"/>
  <c r="F57" i="2" s="1"/>
  <c r="E58" i="2"/>
  <c r="F58" i="2" s="1"/>
  <c r="E59" i="2"/>
  <c r="F59" i="2" s="1"/>
  <c r="H24" i="4" l="1"/>
  <c r="H32" i="4"/>
  <c r="H40" i="4"/>
  <c r="H48" i="4"/>
  <c r="H22" i="4"/>
  <c r="H30" i="4"/>
  <c r="H38" i="4"/>
  <c r="H46" i="4"/>
  <c r="D40" i="5"/>
  <c r="H40" i="5" s="1"/>
  <c r="D48" i="5"/>
  <c r="H48" i="5" s="1"/>
  <c r="H42" i="5"/>
  <c r="D24" i="5"/>
  <c r="H24" i="5" s="1"/>
  <c r="D30" i="5"/>
  <c r="D38" i="5"/>
  <c r="H38" i="5" s="1"/>
  <c r="D46" i="5"/>
  <c r="D28" i="5"/>
  <c r="H28" i="5" s="1"/>
  <c r="D36" i="5"/>
  <c r="H36" i="5" s="1"/>
  <c r="D44" i="5"/>
  <c r="H44" i="5" s="1"/>
  <c r="D26" i="5"/>
  <c r="H26" i="5" s="1"/>
  <c r="D34" i="5"/>
  <c r="H34" i="5" s="1"/>
  <c r="H30" i="5"/>
  <c r="H46" i="5"/>
  <c r="D25" i="5"/>
  <c r="H25" i="5" s="1"/>
  <c r="D27" i="5"/>
  <c r="H27" i="5" s="1"/>
  <c r="D29" i="5"/>
  <c r="H29" i="5" s="1"/>
  <c r="D31" i="5"/>
  <c r="H31" i="5" s="1"/>
  <c r="D33" i="5"/>
  <c r="H33" i="5" s="1"/>
  <c r="D35" i="5"/>
  <c r="H35" i="5" s="1"/>
  <c r="D37" i="5"/>
  <c r="H37" i="5" s="1"/>
  <c r="D39" i="5"/>
  <c r="H39" i="5" s="1"/>
  <c r="D41" i="5"/>
  <c r="H41" i="5" s="1"/>
  <c r="D43" i="5"/>
  <c r="H43" i="5" s="1"/>
  <c r="D45" i="5"/>
  <c r="H45" i="5" s="1"/>
  <c r="D47" i="5"/>
  <c r="H47" i="5" s="1"/>
  <c r="D17" i="4"/>
  <c r="H17" i="4" s="1"/>
  <c r="D19" i="4"/>
  <c r="H19" i="4" s="1"/>
  <c r="D21" i="4"/>
  <c r="H21" i="4" s="1"/>
  <c r="D23" i="4"/>
  <c r="H23" i="4" s="1"/>
  <c r="D25" i="4"/>
  <c r="H25" i="4" s="1"/>
  <c r="D27" i="4"/>
  <c r="H27" i="4" s="1"/>
  <c r="D29" i="4"/>
  <c r="H29" i="4" s="1"/>
  <c r="D31" i="4"/>
  <c r="H31" i="4" s="1"/>
  <c r="D33" i="4"/>
  <c r="H33" i="4" s="1"/>
  <c r="D35" i="4"/>
  <c r="H35" i="4" s="1"/>
  <c r="D37" i="4"/>
  <c r="H37" i="4" s="1"/>
  <c r="D39" i="4"/>
  <c r="H39" i="4" s="1"/>
  <c r="D41" i="4"/>
  <c r="H41" i="4" s="1"/>
  <c r="D43" i="4"/>
  <c r="H43" i="4" s="1"/>
  <c r="D45" i="4"/>
  <c r="H45" i="4" s="1"/>
  <c r="D47" i="4"/>
  <c r="H47" i="4" s="1"/>
  <c r="E17" i="2"/>
  <c r="F17" i="2" s="1"/>
  <c r="E18" i="2"/>
  <c r="F18" i="2" s="1"/>
  <c r="C10" i="2"/>
  <c r="F29" i="1"/>
  <c r="D17" i="2" l="1"/>
  <c r="H17" i="2" s="1"/>
  <c r="D21" i="2"/>
  <c r="D25" i="2"/>
  <c r="D29" i="2"/>
  <c r="D33" i="2"/>
  <c r="D37" i="2"/>
  <c r="D41" i="2"/>
  <c r="D45" i="2"/>
  <c r="D49" i="2"/>
  <c r="D53" i="2"/>
  <c r="D57" i="2"/>
  <c r="D24" i="2"/>
  <c r="D36" i="2"/>
  <c r="D44" i="2"/>
  <c r="D56" i="2"/>
  <c r="D22" i="2"/>
  <c r="D26" i="2"/>
  <c r="D30" i="2"/>
  <c r="D34" i="2"/>
  <c r="D38" i="2"/>
  <c r="D42" i="2"/>
  <c r="D46" i="2"/>
  <c r="D50" i="2"/>
  <c r="D54" i="2"/>
  <c r="D58" i="2"/>
  <c r="D20" i="2"/>
  <c r="D28" i="2"/>
  <c r="D40" i="2"/>
  <c r="D52" i="2"/>
  <c r="D19" i="2"/>
  <c r="D23" i="2"/>
  <c r="D27" i="2"/>
  <c r="D31" i="2"/>
  <c r="D35" i="2"/>
  <c r="D39" i="2"/>
  <c r="D43" i="2"/>
  <c r="D47" i="2"/>
  <c r="D51" i="2"/>
  <c r="D55" i="2"/>
  <c r="D59" i="2"/>
  <c r="D32" i="2"/>
  <c r="D48" i="2"/>
  <c r="D18" i="2"/>
  <c r="H18" i="2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/>
</calcChain>
</file>

<file path=xl/sharedStrings.xml><?xml version="1.0" encoding="utf-8"?>
<sst xmlns="http://schemas.openxmlformats.org/spreadsheetml/2006/main" count="116" uniqueCount="52">
  <si>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</si>
  <si>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</si>
  <si>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</si>
  <si>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</si>
  <si>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</si>
  <si>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</si>
  <si>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</si>
  <si>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</si>
  <si>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</si>
  <si>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</si>
  <si>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</si>
  <si>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</si>
  <si>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</si>
  <si>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</si>
  <si>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</si>
  <si>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</si>
  <si>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</si>
  <si>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</si>
  <si>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</si>
  <si>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</si>
  <si>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</si>
  <si>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</si>
  <si>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</si>
  <si>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</si>
  <si>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</si>
  <si>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</si>
  <si>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</si>
  <si>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</si>
  <si>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</si>
  <si>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</si>
  <si>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</si>
  <si>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</si>
  <si>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</si>
  <si>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</si>
  <si>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</si>
  <si>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</si>
  <si>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</si>
  <si>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</si>
  <si>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</si>
  <si>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</si>
  <si>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</si>
  <si>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</si>
  <si>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</si>
  <si>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</t>
  </si>
  <si>
    <t>--</t>
  </si>
  <si>
    <t>Error in a_γ / Å</t>
  </si>
  <si>
    <t>Error in Carbon /wt%</t>
  </si>
  <si>
    <t>Isothermal time /s</t>
  </si>
  <si>
    <t>time/s</t>
  </si>
  <si>
    <t>real time/s</t>
  </si>
  <si>
    <t>iso time</t>
  </si>
  <si>
    <t>austenite lattice parameter /angstrom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</si>
</sst>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6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opLeftCell="A4" zoomScaleNormal="100" workbookViewId="0">
      <selection activeCell="D6" sqref="D6:D48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1" spans="1:8">
      <c r="B1" s="40"/>
      <c r="C1" s="40"/>
      <c r="D1" s="40"/>
    </row>
    <row r="3" spans="1:8" ht="13.5" thickBot="1">
      <c r="A3" s="47"/>
      <c r="B3" s="47"/>
      <c r="C3" s="47"/>
      <c r="D3" s="47"/>
    </row>
    <row r="4" spans="1:8" ht="18.75" thickTop="1">
      <c r="A4" s="61" t="s">
        <v>36</v>
      </c>
      <c r="B4" s="61"/>
      <c r="C4" s="61"/>
      <c r="D4" s="61"/>
    </row>
    <row r="5" spans="1:8" ht="45.75" customHeight="1">
      <c r="A5" s="55" t="s">
        <v>47</v>
      </c>
      <c r="B5" s="49" t="s">
        <v>39</v>
      </c>
      <c r="C5" s="49" t="s">
        <v>45</v>
      </c>
      <c r="D5" s="51" t="s">
        <v>40</v>
      </c>
      <c r="E5" s="49" t="s">
        <v>46</v>
      </c>
    </row>
    <row r="6" spans="1:8">
      <c r="A6">
        <v>9.9209999999999994</v>
      </c>
      <c r="B6" s="35">
        <v>3.6168999999999998</v>
      </c>
      <c r="C6" s="50">
        <v>5.4932600000000003E-5</v>
      </c>
      <c r="D6" s="52">
        <f>(B6-$B$6)/0.033+0.22</f>
        <v>0.22</v>
      </c>
      <c r="E6" s="34">
        <f>C6/0.033</f>
        <v>1.6646242424242425E-3</v>
      </c>
      <c r="G6" s="34"/>
      <c r="H6" s="34"/>
    </row>
    <row r="7" spans="1:8">
      <c r="A7">
        <v>14.928000000000001</v>
      </c>
      <c r="B7" s="35">
        <v>3.6168499999999999</v>
      </c>
      <c r="C7" s="50">
        <v>4.8557699999999998E-5</v>
      </c>
      <c r="D7" s="52">
        <f t="shared" ref="D7:D48" si="0">(B7-$B$6)/0.033+0.22</f>
        <v>0.21848484848485203</v>
      </c>
      <c r="E7" s="34">
        <f t="shared" ref="E7:E48" si="1">C7/0.033</f>
        <v>1.4714454545454545E-3</v>
      </c>
      <c r="G7" s="34"/>
      <c r="H7" s="34"/>
    </row>
    <row r="8" spans="1:8">
      <c r="A8">
        <v>19.920000000000002</v>
      </c>
      <c r="B8" s="35">
        <v>3.6168999999999998</v>
      </c>
      <c r="C8" s="50">
        <v>4.5092300000000002E-5</v>
      </c>
      <c r="D8" s="52">
        <f t="shared" si="0"/>
        <v>0.22</v>
      </c>
      <c r="E8" s="34">
        <f t="shared" si="1"/>
        <v>1.3664333333333334E-3</v>
      </c>
      <c r="G8" s="34"/>
      <c r="H8" s="34"/>
    </row>
    <row r="9" spans="1:8">
      <c r="A9">
        <v>21.122</v>
      </c>
      <c r="B9" s="35">
        <v>3.6169099999999998</v>
      </c>
      <c r="C9" s="50">
        <v>4.4430400000000001E-5</v>
      </c>
      <c r="D9" s="52">
        <f t="shared" si="0"/>
        <v>0.22030303030303228</v>
      </c>
      <c r="E9" s="34">
        <f t="shared" si="1"/>
        <v>1.3463757575757575E-3</v>
      </c>
      <c r="G9" s="34"/>
      <c r="H9" s="34"/>
    </row>
    <row r="10" spans="1:8">
      <c r="A10">
        <v>22.306999999999999</v>
      </c>
      <c r="B10" s="35">
        <v>3.61693</v>
      </c>
      <c r="C10" s="50">
        <v>4.4220600000000001E-5</v>
      </c>
      <c r="D10" s="52">
        <f t="shared" si="0"/>
        <v>0.22090909090909686</v>
      </c>
      <c r="E10" s="34">
        <f t="shared" si="1"/>
        <v>1.3400181818181817E-3</v>
      </c>
      <c r="G10" s="34"/>
      <c r="H10" s="34"/>
    </row>
    <row r="11" spans="1:8">
      <c r="A11">
        <v>24.928000000000001</v>
      </c>
      <c r="B11" s="35">
        <v>3.6169699999999998</v>
      </c>
      <c r="C11" s="50">
        <v>4.4721000000000001E-5</v>
      </c>
      <c r="D11" s="52">
        <f t="shared" si="0"/>
        <v>0.22212121212121255</v>
      </c>
      <c r="E11" s="34">
        <f t="shared" si="1"/>
        <v>1.3551818181818181E-3</v>
      </c>
      <c r="G11" s="34"/>
      <c r="H11" s="34"/>
    </row>
    <row r="12" spans="1:8">
      <c r="A12">
        <v>27.315000000000001</v>
      </c>
      <c r="B12" s="35">
        <v>3.6170100000000001</v>
      </c>
      <c r="C12" s="50">
        <v>4.51932E-5</v>
      </c>
      <c r="D12" s="52">
        <f t="shared" si="0"/>
        <v>0.22333333333334171</v>
      </c>
      <c r="E12" s="34">
        <f t="shared" si="1"/>
        <v>1.369490909090909E-3</v>
      </c>
      <c r="G12" s="34"/>
      <c r="H12" s="34"/>
    </row>
    <row r="13" spans="1:8">
      <c r="A13">
        <v>29.92</v>
      </c>
      <c r="B13" s="35">
        <v>3.6170599999999999</v>
      </c>
      <c r="C13" s="50">
        <v>4.6122599999999998E-5</v>
      </c>
      <c r="D13" s="52">
        <f t="shared" si="0"/>
        <v>0.22484848484848971</v>
      </c>
      <c r="E13" s="34">
        <f t="shared" si="1"/>
        <v>1.3976545454545454E-3</v>
      </c>
      <c r="G13" s="34"/>
      <c r="H13" s="34"/>
    </row>
    <row r="14" spans="1:8">
      <c r="A14">
        <v>32.322000000000003</v>
      </c>
      <c r="B14" s="35">
        <v>3.6170900000000001</v>
      </c>
      <c r="C14" s="50">
        <v>4.72639E-5</v>
      </c>
      <c r="D14" s="52">
        <f t="shared" si="0"/>
        <v>0.22575757575758656</v>
      </c>
      <c r="E14" s="34">
        <f t="shared" si="1"/>
        <v>1.4322393939393938E-3</v>
      </c>
      <c r="G14" s="34"/>
      <c r="H14" s="34"/>
    </row>
    <row r="15" spans="1:8">
      <c r="A15">
        <v>33.524000000000001</v>
      </c>
      <c r="B15" s="35">
        <v>3.6171000000000002</v>
      </c>
      <c r="C15" s="50">
        <v>4.8306900000000003E-5</v>
      </c>
      <c r="D15" s="52">
        <f t="shared" si="0"/>
        <v>0.22606060606061884</v>
      </c>
      <c r="E15" s="34">
        <f t="shared" si="1"/>
        <v>1.4638454545454545E-3</v>
      </c>
      <c r="G15" s="34"/>
      <c r="H15" s="34"/>
    </row>
    <row r="16" spans="1:8">
      <c r="A16">
        <v>34.927999999999997</v>
      </c>
      <c r="B16" s="35">
        <v>3.61713</v>
      </c>
      <c r="C16" s="50">
        <v>4.9626300000000003E-5</v>
      </c>
      <c r="D16" s="52">
        <f t="shared" si="0"/>
        <v>0.22696969696970226</v>
      </c>
      <c r="E16" s="34">
        <f t="shared" si="1"/>
        <v>1.5038272727272727E-3</v>
      </c>
      <c r="G16" s="34"/>
      <c r="H16" s="34"/>
    </row>
    <row r="17" spans="1:8">
      <c r="A17">
        <v>37.517000000000003</v>
      </c>
      <c r="B17" s="35">
        <v>3.6171700000000002</v>
      </c>
      <c r="C17" s="50">
        <v>5.1655800000000001E-5</v>
      </c>
      <c r="D17" s="52">
        <f t="shared" si="0"/>
        <v>0.22818181818183142</v>
      </c>
      <c r="E17" s="34">
        <f t="shared" si="1"/>
        <v>1.5653272727272727E-3</v>
      </c>
      <c r="G17" s="34"/>
      <c r="H17" s="34"/>
    </row>
    <row r="18" spans="1:8">
      <c r="A18">
        <v>39.92</v>
      </c>
      <c r="B18" s="35">
        <v>3.6171899999999999</v>
      </c>
      <c r="C18" s="50">
        <v>5.4431600000000002E-5</v>
      </c>
      <c r="D18" s="52">
        <f t="shared" si="0"/>
        <v>0.22878787878788254</v>
      </c>
      <c r="E18" s="34">
        <f t="shared" si="1"/>
        <v>1.6494424242424243E-3</v>
      </c>
      <c r="G18" s="34"/>
      <c r="H18" s="34"/>
    </row>
    <row r="19" spans="1:8">
      <c r="A19">
        <v>42.322000000000003</v>
      </c>
      <c r="B19" s="35">
        <v>3.6172300000000002</v>
      </c>
      <c r="C19" s="50">
        <v>5.73478E-5</v>
      </c>
      <c r="D19" s="52">
        <f t="shared" si="0"/>
        <v>0.2300000000000117</v>
      </c>
      <c r="E19" s="34">
        <f t="shared" si="1"/>
        <v>1.7378121212121211E-3</v>
      </c>
      <c r="G19" s="34"/>
      <c r="H19" s="34"/>
    </row>
    <row r="20" spans="1:8">
      <c r="A20">
        <v>43.929000000000002</v>
      </c>
      <c r="B20" s="35">
        <v>3.6172599999999999</v>
      </c>
      <c r="C20" s="50">
        <v>5.9608499999999997E-5</v>
      </c>
      <c r="D20" s="52">
        <f t="shared" si="0"/>
        <v>0.23090909090909509</v>
      </c>
      <c r="E20" s="34">
        <f t="shared" si="1"/>
        <v>1.8063181818181817E-3</v>
      </c>
      <c r="G20" s="34"/>
      <c r="H20" s="34"/>
    </row>
    <row r="21" spans="1:8">
      <c r="A21">
        <v>44.927</v>
      </c>
      <c r="B21" s="35">
        <v>3.6172900000000001</v>
      </c>
      <c r="C21" s="50">
        <v>6.1624999999999994E-5</v>
      </c>
      <c r="D21" s="52">
        <f t="shared" si="0"/>
        <v>0.23181818181819194</v>
      </c>
      <c r="E21" s="34">
        <f t="shared" si="1"/>
        <v>1.867424242424242E-3</v>
      </c>
      <c r="G21" s="34"/>
      <c r="H21" s="34"/>
    </row>
    <row r="22" spans="1:8">
      <c r="A22">
        <v>47.517000000000003</v>
      </c>
      <c r="B22" s="35">
        <v>3.6173899999999999</v>
      </c>
      <c r="C22" s="50">
        <v>7.6553399999999998E-5</v>
      </c>
      <c r="D22" s="52">
        <f t="shared" si="0"/>
        <v>0.23484848484848792</v>
      </c>
      <c r="E22" s="34">
        <f t="shared" si="1"/>
        <v>2.3197999999999999E-3</v>
      </c>
      <c r="G22" s="34"/>
      <c r="H22" s="34"/>
    </row>
    <row r="23" spans="1:8">
      <c r="A23">
        <v>49.918999999999997</v>
      </c>
      <c r="B23" s="35">
        <v>3.6174300000000001</v>
      </c>
      <c r="C23" s="50">
        <v>6.8948099999999998E-5</v>
      </c>
      <c r="D23" s="52">
        <f t="shared" si="0"/>
        <v>0.23606060606061707</v>
      </c>
      <c r="E23" s="34">
        <f t="shared" si="1"/>
        <v>2.0893363636363634E-3</v>
      </c>
      <c r="G23" s="34"/>
      <c r="H23" s="34"/>
    </row>
    <row r="24" spans="1:8">
      <c r="A24">
        <v>51.526000000000003</v>
      </c>
      <c r="B24" s="35">
        <v>3.61748</v>
      </c>
      <c r="C24" s="50">
        <v>7.1661699999999999E-5</v>
      </c>
      <c r="D24" s="52">
        <f t="shared" si="0"/>
        <v>0.23757575757576505</v>
      </c>
      <c r="E24" s="34">
        <f t="shared" si="1"/>
        <v>2.1715666666666665E-3</v>
      </c>
      <c r="G24" s="34"/>
      <c r="H24" s="34"/>
    </row>
    <row r="25" spans="1:8">
      <c r="A25">
        <v>53.116999999999997</v>
      </c>
      <c r="B25" s="35">
        <v>3.6175299999999999</v>
      </c>
      <c r="C25" s="50">
        <v>7.4633899999999997E-5</v>
      </c>
      <c r="D25" s="52">
        <f t="shared" si="0"/>
        <v>0.23909090909091305</v>
      </c>
      <c r="E25" s="34">
        <f t="shared" si="1"/>
        <v>2.261633333333333E-3</v>
      </c>
      <c r="G25" s="34"/>
      <c r="H25" s="34"/>
    </row>
    <row r="26" spans="1:8">
      <c r="A26">
        <v>56.720999999999997</v>
      </c>
      <c r="B26" s="35">
        <v>3.6176599999999999</v>
      </c>
      <c r="C26" s="50">
        <v>8.1298599999999994E-5</v>
      </c>
      <c r="D26" s="52">
        <f t="shared" si="0"/>
        <v>0.24303030303030587</v>
      </c>
      <c r="E26" s="34">
        <f t="shared" si="1"/>
        <v>2.463593939393939E-3</v>
      </c>
      <c r="G26" s="34"/>
      <c r="H26" s="34"/>
    </row>
    <row r="27" spans="1:8">
      <c r="A27">
        <v>59.918999999999997</v>
      </c>
      <c r="B27" s="35">
        <v>3.6177999999999999</v>
      </c>
      <c r="C27" s="50">
        <v>8.7857999999999998E-5</v>
      </c>
      <c r="D27" s="52">
        <f t="shared" si="0"/>
        <v>0.247272727272731</v>
      </c>
      <c r="E27" s="34">
        <f t="shared" si="1"/>
        <v>2.6623636363636363E-3</v>
      </c>
      <c r="G27" s="34"/>
      <c r="H27" s="34"/>
    </row>
    <row r="28" spans="1:8">
      <c r="A28">
        <v>64.926000000000002</v>
      </c>
      <c r="B28" s="35">
        <v>3.6180300000000001</v>
      </c>
      <c r="C28" s="50">
        <v>9.8618700000000005E-5</v>
      </c>
      <c r="D28" s="52">
        <f t="shared" si="0"/>
        <v>0.25424242424243326</v>
      </c>
      <c r="E28" s="34">
        <f t="shared" si="1"/>
        <v>2.9884454545454544E-3</v>
      </c>
      <c r="G28" s="34"/>
      <c r="H28" s="34"/>
    </row>
    <row r="29" spans="1:8">
      <c r="A29">
        <v>69.918000000000006</v>
      </c>
      <c r="B29" s="35">
        <v>3.6183100000000001</v>
      </c>
      <c r="C29" s="50">
        <v>1.1003299999999999E-4</v>
      </c>
      <c r="D29" s="52">
        <f t="shared" si="0"/>
        <v>0.26272727272728347</v>
      </c>
      <c r="E29" s="34">
        <f t="shared" si="1"/>
        <v>3.3343333333333328E-3</v>
      </c>
      <c r="G29" s="34"/>
      <c r="H29" s="34"/>
    </row>
    <row r="30" spans="1:8">
      <c r="A30">
        <v>74.91</v>
      </c>
      <c r="B30" s="35">
        <v>3.6186400000000001</v>
      </c>
      <c r="C30" s="50">
        <v>1.2150999999999999E-4</v>
      </c>
      <c r="D30" s="52">
        <f t="shared" si="0"/>
        <v>0.2727272727272817</v>
      </c>
      <c r="E30" s="34">
        <f t="shared" si="1"/>
        <v>3.6821212121212117E-3</v>
      </c>
      <c r="G30" s="34"/>
      <c r="H30" s="34"/>
    </row>
    <row r="31" spans="1:8">
      <c r="A31">
        <v>79.918000000000006</v>
      </c>
      <c r="B31" s="35">
        <v>3.6190500000000001</v>
      </c>
      <c r="C31" s="50">
        <v>1.33941E-4</v>
      </c>
      <c r="D31" s="52">
        <f t="shared" si="0"/>
        <v>0.28515151515152481</v>
      </c>
      <c r="E31" s="34">
        <f t="shared" si="1"/>
        <v>4.0588181818181817E-3</v>
      </c>
      <c r="G31" s="34"/>
      <c r="H31" s="34"/>
    </row>
    <row r="32" spans="1:8">
      <c r="A32">
        <v>84.91</v>
      </c>
      <c r="B32" s="35">
        <v>3.6195300000000001</v>
      </c>
      <c r="C32" s="50">
        <v>1.4625700000000001E-4</v>
      </c>
      <c r="D32" s="52">
        <f t="shared" si="0"/>
        <v>0.29969696969698045</v>
      </c>
      <c r="E32" s="34">
        <f t="shared" si="1"/>
        <v>4.4320303030303031E-3</v>
      </c>
      <c r="G32" s="34"/>
      <c r="H32" s="34"/>
    </row>
    <row r="33" spans="1:8">
      <c r="A33">
        <v>89.918000000000006</v>
      </c>
      <c r="B33" s="35">
        <v>3.6200800000000002</v>
      </c>
      <c r="C33" s="50">
        <v>1.59013E-4</v>
      </c>
      <c r="D33" s="52">
        <f t="shared" si="0"/>
        <v>0.31636363636364861</v>
      </c>
      <c r="E33" s="34">
        <f t="shared" si="1"/>
        <v>4.8185757575757576E-3</v>
      </c>
      <c r="G33" s="34"/>
      <c r="H33" s="34"/>
    </row>
    <row r="34" spans="1:8">
      <c r="A34">
        <v>94.924999999999997</v>
      </c>
      <c r="B34" s="35">
        <v>3.6207199999999999</v>
      </c>
      <c r="C34" s="50">
        <v>1.7183000000000001E-4</v>
      </c>
      <c r="D34" s="52">
        <f t="shared" si="0"/>
        <v>0.33575757575758047</v>
      </c>
      <c r="E34" s="34">
        <f t="shared" si="1"/>
        <v>5.2069696969696969E-3</v>
      </c>
      <c r="G34" s="34"/>
      <c r="H34" s="34"/>
    </row>
    <row r="35" spans="1:8">
      <c r="A35">
        <v>99.917000000000002</v>
      </c>
      <c r="B35" s="35">
        <v>3.6214499999999998</v>
      </c>
      <c r="C35" s="50">
        <v>1.8452299999999999E-4</v>
      </c>
      <c r="D35" s="52">
        <f t="shared" si="0"/>
        <v>0.35787878787878952</v>
      </c>
      <c r="E35" s="34">
        <f t="shared" si="1"/>
        <v>5.5916060606060599E-3</v>
      </c>
      <c r="G35" s="34"/>
      <c r="H35" s="34"/>
    </row>
    <row r="36" spans="1:8">
      <c r="A36">
        <v>104.925</v>
      </c>
      <c r="B36" s="35">
        <v>3.6221399999999999</v>
      </c>
      <c r="C36" s="50">
        <v>1.9386699999999999E-4</v>
      </c>
      <c r="D36" s="52">
        <f t="shared" si="0"/>
        <v>0.37878787878788284</v>
      </c>
      <c r="E36" s="34">
        <f t="shared" si="1"/>
        <v>5.8747575757575748E-3</v>
      </c>
      <c r="H36" s="34"/>
    </row>
    <row r="37" spans="1:8">
      <c r="A37">
        <v>109.932</v>
      </c>
      <c r="B37" s="35">
        <v>3.62296</v>
      </c>
      <c r="C37" s="50">
        <v>2.04656E-4</v>
      </c>
      <c r="D37" s="52">
        <f t="shared" si="0"/>
        <v>0.40363636363636901</v>
      </c>
      <c r="E37" s="34">
        <f t="shared" si="1"/>
        <v>6.201696969696969E-3</v>
      </c>
      <c r="H37" s="34"/>
    </row>
    <row r="38" spans="1:8">
      <c r="A38">
        <v>119.932</v>
      </c>
      <c r="B38" s="35">
        <v>3.6243500000000002</v>
      </c>
      <c r="C38" s="50">
        <v>2.17118E-4</v>
      </c>
      <c r="D38" s="52">
        <f t="shared" si="0"/>
        <v>0.4457575757575879</v>
      </c>
      <c r="E38" s="34">
        <f t="shared" si="1"/>
        <v>6.5793333333333329E-3</v>
      </c>
      <c r="H38" s="34"/>
    </row>
    <row r="39" spans="1:8">
      <c r="A39">
        <v>129.93199999999999</v>
      </c>
      <c r="B39" s="35">
        <v>3.62561</v>
      </c>
      <c r="C39" s="50">
        <v>2.2415299999999999E-4</v>
      </c>
      <c r="D39" s="52">
        <f t="shared" si="0"/>
        <v>0.48393939393940055</v>
      </c>
      <c r="E39" s="34">
        <f t="shared" si="1"/>
        <v>6.792515151515151E-3</v>
      </c>
      <c r="H39" s="34"/>
    </row>
    <row r="40" spans="1:8">
      <c r="A40">
        <v>149.946</v>
      </c>
      <c r="B40" s="35">
        <v>3.6274299999999999</v>
      </c>
      <c r="C40" s="50">
        <v>2.2989899999999999E-4</v>
      </c>
      <c r="D40" s="52">
        <f t="shared" si="0"/>
        <v>0.53909090909091362</v>
      </c>
      <c r="E40" s="34">
        <f t="shared" si="1"/>
        <v>6.9666363636363632E-3</v>
      </c>
      <c r="H40" s="34"/>
    </row>
    <row r="41" spans="1:8">
      <c r="A41">
        <v>159.946</v>
      </c>
      <c r="B41" s="35">
        <v>3.6281400000000001</v>
      </c>
      <c r="C41" s="50">
        <v>2.3146199999999999E-4</v>
      </c>
      <c r="D41" s="52">
        <f t="shared" si="0"/>
        <v>0.56060606060607154</v>
      </c>
      <c r="E41" s="34">
        <f t="shared" si="1"/>
        <v>7.0139999999999994E-3</v>
      </c>
      <c r="H41" s="34"/>
    </row>
    <row r="42" spans="1:8">
      <c r="A42">
        <v>169.93</v>
      </c>
      <c r="B42" s="35">
        <v>3.6287400000000001</v>
      </c>
      <c r="C42" s="50">
        <v>2.3353299999999999E-4</v>
      </c>
      <c r="D42" s="52">
        <f t="shared" si="0"/>
        <v>0.57878787878788773</v>
      </c>
      <c r="E42" s="34">
        <f t="shared" si="1"/>
        <v>7.0767575757575748E-3</v>
      </c>
      <c r="H42" s="34"/>
    </row>
    <row r="43" spans="1:8">
      <c r="A43">
        <v>189.929</v>
      </c>
      <c r="B43" s="35">
        <v>3.62968</v>
      </c>
      <c r="C43" s="50">
        <v>2.3154999999999999E-4</v>
      </c>
      <c r="D43" s="52">
        <f t="shared" si="0"/>
        <v>0.6072727272727344</v>
      </c>
      <c r="E43" s="34">
        <f t="shared" si="1"/>
        <v>7.0166666666666658E-3</v>
      </c>
    </row>
    <row r="44" spans="1:8">
      <c r="A44">
        <v>209.928</v>
      </c>
      <c r="B44" s="35">
        <v>3.6302599999999998</v>
      </c>
      <c r="C44" s="50">
        <v>2.3191499999999999E-4</v>
      </c>
      <c r="D44" s="52">
        <f t="shared" si="0"/>
        <v>0.62484848484848599</v>
      </c>
      <c r="E44" s="34">
        <f t="shared" si="1"/>
        <v>7.0277272727272723E-3</v>
      </c>
    </row>
    <row r="45" spans="1:8">
      <c r="A45">
        <v>229.94300000000001</v>
      </c>
      <c r="B45" s="35">
        <v>3.6307399999999999</v>
      </c>
      <c r="C45" s="50">
        <v>2.3098899999999999E-4</v>
      </c>
      <c r="D45" s="52">
        <f t="shared" si="0"/>
        <v>0.63939393939394162</v>
      </c>
      <c r="E45" s="34">
        <f t="shared" si="1"/>
        <v>6.9996666666666662E-3</v>
      </c>
    </row>
    <row r="46" spans="1:8">
      <c r="A46">
        <v>249.94200000000001</v>
      </c>
      <c r="B46" s="35">
        <v>3.6310699999999998</v>
      </c>
      <c r="C46" s="50">
        <v>2.2886E-4</v>
      </c>
      <c r="D46" s="52">
        <f t="shared" si="0"/>
        <v>0.64939393939393986</v>
      </c>
      <c r="E46" s="34">
        <f t="shared" si="1"/>
        <v>6.9351515151515148E-3</v>
      </c>
    </row>
    <row r="47" spans="1:8">
      <c r="A47">
        <v>269.95699999999999</v>
      </c>
      <c r="B47" s="35">
        <v>3.6313</v>
      </c>
      <c r="C47" s="50">
        <v>2.2701199999999999E-4</v>
      </c>
      <c r="D47" s="52">
        <f t="shared" si="0"/>
        <v>0.65636363636364214</v>
      </c>
      <c r="E47" s="34">
        <f t="shared" si="1"/>
        <v>6.8791515151515143E-3</v>
      </c>
    </row>
    <row r="48" spans="1:8">
      <c r="A48">
        <v>289.95600000000002</v>
      </c>
      <c r="B48" s="35">
        <v>3.6314899999999999</v>
      </c>
      <c r="C48" s="50">
        <v>2.25682E-4</v>
      </c>
      <c r="D48" s="52">
        <f t="shared" si="0"/>
        <v>0.66212121212121522</v>
      </c>
      <c r="E48" s="34">
        <f t="shared" si="1"/>
        <v>6.8388484848484841E-3</v>
      </c>
    </row>
    <row r="49" spans="1:8">
      <c r="D49" s="52"/>
    </row>
    <row r="50" spans="1:8">
      <c r="D50" s="52"/>
    </row>
    <row r="51" spans="1:8">
      <c r="D51" s="52"/>
    </row>
    <row r="52" spans="1:8">
      <c r="D52" s="52"/>
    </row>
    <row r="53" spans="1:8">
      <c r="D53" s="52"/>
    </row>
    <row r="54" spans="1:8" s="35" customFormat="1">
      <c r="A54"/>
      <c r="D54" s="52"/>
      <c r="E54"/>
      <c r="F54"/>
      <c r="G54"/>
      <c r="H54"/>
    </row>
    <row r="55" spans="1:8" s="35" customFormat="1">
      <c r="A55"/>
      <c r="D55" s="52"/>
      <c r="E55"/>
      <c r="F55"/>
      <c r="G55"/>
      <c r="H55"/>
    </row>
    <row r="56" spans="1:8" s="35" customFormat="1">
      <c r="A56"/>
      <c r="D56" s="52"/>
      <c r="E56"/>
      <c r="F56"/>
      <c r="G56"/>
      <c r="H56"/>
    </row>
    <row r="57" spans="1:8" s="35" customFormat="1">
      <c r="A57"/>
      <c r="D57" s="52"/>
      <c r="E57"/>
      <c r="F57"/>
      <c r="G57"/>
      <c r="H57"/>
    </row>
    <row r="58" spans="1:8" s="35" customFormat="1">
      <c r="A58"/>
      <c r="D58" s="52"/>
      <c r="E58"/>
      <c r="F58"/>
      <c r="G58"/>
      <c r="H58"/>
    </row>
    <row r="59" spans="1:8" s="35" customFormat="1">
      <c r="A59"/>
      <c r="D59" s="52"/>
      <c r="E59"/>
      <c r="F59"/>
      <c r="G59"/>
      <c r="H59"/>
    </row>
    <row r="60" spans="1:8" s="35" customFormat="1">
      <c r="A60"/>
      <c r="D60" s="52"/>
      <c r="E60"/>
      <c r="F60"/>
      <c r="G60"/>
      <c r="H60"/>
    </row>
    <row r="61" spans="1:8" s="35" customFormat="1">
      <c r="A61"/>
      <c r="D61" s="52"/>
      <c r="E61"/>
      <c r="F61"/>
      <c r="G61"/>
      <c r="H61"/>
    </row>
    <row r="62" spans="1:8" s="35" customFormat="1">
      <c r="A62"/>
      <c r="D62" s="52"/>
      <c r="E62"/>
      <c r="F62"/>
      <c r="G62"/>
      <c r="H62"/>
    </row>
    <row r="63" spans="1:8" s="35" customFormat="1">
      <c r="A63"/>
      <c r="D63" s="52"/>
      <c r="E63"/>
      <c r="F63"/>
      <c r="G63"/>
      <c r="H63"/>
    </row>
    <row r="64" spans="1:8" s="35" customFormat="1">
      <c r="A64"/>
      <c r="D64" s="52"/>
      <c r="E64"/>
      <c r="F64"/>
      <c r="G64"/>
      <c r="H64"/>
    </row>
    <row r="65" spans="1:8" s="35" customFormat="1">
      <c r="A65"/>
      <c r="D65" s="52"/>
      <c r="E65"/>
      <c r="F65"/>
      <c r="G65"/>
      <c r="H65"/>
    </row>
    <row r="66" spans="1:8" s="35" customFormat="1">
      <c r="A66"/>
      <c r="D66" s="52"/>
      <c r="E66"/>
      <c r="F66"/>
      <c r="G66"/>
      <c r="H66"/>
    </row>
    <row r="67" spans="1:8" s="35" customFormat="1">
      <c r="A67"/>
      <c r="D67" s="52"/>
      <c r="E67"/>
      <c r="F67"/>
      <c r="G67"/>
      <c r="H67"/>
    </row>
    <row r="68" spans="1:8" s="35" customFormat="1">
      <c r="A68"/>
      <c r="D68" s="52"/>
      <c r="E68"/>
      <c r="F68"/>
      <c r="G68"/>
      <c r="H68"/>
    </row>
    <row r="69" spans="1:8" s="35" customFormat="1">
      <c r="A69"/>
      <c r="D69" s="52"/>
      <c r="E69"/>
      <c r="F69"/>
      <c r="G69"/>
      <c r="H69"/>
    </row>
    <row r="70" spans="1:8" s="35" customFormat="1">
      <c r="A70"/>
      <c r="D70" s="52"/>
      <c r="E70"/>
      <c r="F70"/>
      <c r="G70"/>
      <c r="H70"/>
    </row>
    <row r="71" spans="1:8" s="35" customFormat="1">
      <c r="A71"/>
      <c r="D71" s="52"/>
      <c r="E71"/>
      <c r="F71"/>
      <c r="G71"/>
      <c r="H71"/>
    </row>
    <row r="72" spans="1:8" s="35" customFormat="1">
      <c r="A72"/>
      <c r="D72" s="52"/>
      <c r="E72"/>
      <c r="F72"/>
      <c r="G72"/>
      <c r="H72"/>
    </row>
    <row r="73" spans="1:8" s="35" customFormat="1">
      <c r="A73"/>
      <c r="D73" s="52"/>
      <c r="E73"/>
      <c r="F73"/>
      <c r="G73"/>
      <c r="H73"/>
    </row>
    <row r="74" spans="1:8" s="35" customFormat="1">
      <c r="A74"/>
      <c r="D74" s="52"/>
      <c r="E74"/>
      <c r="F74"/>
      <c r="G74"/>
      <c r="H74"/>
    </row>
    <row r="75" spans="1:8" s="35" customFormat="1">
      <c r="A75"/>
      <c r="D75" s="52"/>
      <c r="E75"/>
      <c r="F75"/>
      <c r="G75"/>
      <c r="H75"/>
    </row>
    <row r="76" spans="1:8" s="35" customFormat="1">
      <c r="A76"/>
      <c r="D76" s="52"/>
      <c r="E76"/>
      <c r="F76"/>
      <c r="G76"/>
      <c r="H76"/>
    </row>
    <row r="77" spans="1:8" s="35" customFormat="1">
      <c r="A77"/>
      <c r="D77" s="52"/>
      <c r="E77"/>
      <c r="F77"/>
      <c r="G77"/>
      <c r="H77"/>
    </row>
    <row r="78" spans="1:8" s="35" customFormat="1">
      <c r="A78"/>
      <c r="D78" s="52"/>
      <c r="E78"/>
      <c r="F78"/>
      <c r="G78"/>
      <c r="H78"/>
    </row>
    <row r="79" spans="1:8" s="35" customFormat="1">
      <c r="A79"/>
      <c r="D79" s="52"/>
      <c r="E79"/>
      <c r="F79"/>
      <c r="G79"/>
      <c r="H79"/>
    </row>
    <row r="80" spans="1:8" s="35" customFormat="1">
      <c r="A80"/>
      <c r="D80" s="52"/>
      <c r="E80"/>
      <c r="F80"/>
      <c r="G80"/>
      <c r="H80"/>
    </row>
    <row r="81" spans="1:8" s="35" customFormat="1">
      <c r="A81"/>
      <c r="D81" s="52"/>
      <c r="E81"/>
      <c r="F81"/>
      <c r="G81"/>
      <c r="H81"/>
    </row>
    <row r="82" spans="1:8" s="35" customFormat="1">
      <c r="A82"/>
      <c r="D82" s="52"/>
      <c r="E82"/>
      <c r="F82"/>
      <c r="G82"/>
      <c r="H82"/>
    </row>
    <row r="83" spans="1:8" s="35" customFormat="1">
      <c r="A83"/>
      <c r="D83" s="52"/>
      <c r="E83"/>
      <c r="F83"/>
      <c r="G83"/>
      <c r="H83"/>
    </row>
    <row r="84" spans="1:8" s="35" customFormat="1">
      <c r="A84"/>
      <c r="D84" s="52"/>
      <c r="E84"/>
      <c r="F84"/>
      <c r="G84"/>
      <c r="H84"/>
    </row>
    <row r="85" spans="1:8" s="35" customFormat="1">
      <c r="A85"/>
      <c r="D85" s="52"/>
      <c r="E85"/>
      <c r="F85"/>
      <c r="G85"/>
      <c r="H85"/>
    </row>
    <row r="86" spans="1:8" s="35" customFormat="1">
      <c r="A86"/>
      <c r="D86" s="52"/>
      <c r="E86"/>
      <c r="F86"/>
      <c r="G86"/>
      <c r="H86"/>
    </row>
    <row r="87" spans="1:8" s="35" customFormat="1">
      <c r="A87"/>
      <c r="D87" s="52"/>
      <c r="E87"/>
      <c r="F87"/>
      <c r="G87"/>
      <c r="H87"/>
    </row>
    <row r="88" spans="1:8" s="35" customFormat="1">
      <c r="A88"/>
      <c r="D88" s="52"/>
      <c r="E88"/>
      <c r="F88"/>
      <c r="G88"/>
      <c r="H88"/>
    </row>
    <row r="89" spans="1:8" s="35" customFormat="1">
      <c r="A89"/>
      <c r="D89" s="52"/>
      <c r="E89"/>
      <c r="F89"/>
      <c r="G89"/>
      <c r="H89"/>
    </row>
    <row r="90" spans="1:8" s="35" customFormat="1">
      <c r="A90"/>
      <c r="D90" s="52"/>
      <c r="E90"/>
      <c r="F90"/>
      <c r="G90"/>
      <c r="H90"/>
    </row>
    <row r="91" spans="1:8" s="35" customFormat="1">
      <c r="A91"/>
      <c r="D91" s="52"/>
      <c r="E91"/>
      <c r="F91"/>
      <c r="G91"/>
      <c r="H91"/>
    </row>
    <row r="92" spans="1:8" s="35" customFormat="1">
      <c r="A92"/>
      <c r="D92" s="52"/>
      <c r="E92"/>
      <c r="F92"/>
      <c r="G92"/>
      <c r="H92"/>
    </row>
    <row r="93" spans="1:8" s="35" customFormat="1">
      <c r="A93"/>
      <c r="D93" s="52"/>
      <c r="E93"/>
      <c r="F93"/>
      <c r="G93"/>
      <c r="H93"/>
    </row>
    <row r="94" spans="1:8" s="35" customFormat="1">
      <c r="A94"/>
      <c r="D94" s="52"/>
      <c r="E94"/>
      <c r="F94"/>
      <c r="G94"/>
      <c r="H94"/>
    </row>
    <row r="95" spans="1:8" s="35" customFormat="1">
      <c r="A95"/>
      <c r="D95" s="52"/>
      <c r="E95"/>
      <c r="F95"/>
      <c r="G95"/>
      <c r="H95"/>
    </row>
    <row r="96" spans="1:8" s="35" customFormat="1">
      <c r="A96"/>
      <c r="D96" s="52"/>
      <c r="E96"/>
      <c r="F96"/>
      <c r="G96"/>
      <c r="H96"/>
    </row>
    <row r="97" spans="1:8" s="35" customFormat="1">
      <c r="A97"/>
      <c r="D97" s="52"/>
      <c r="E97"/>
      <c r="F97"/>
      <c r="G97"/>
      <c r="H97"/>
    </row>
    <row r="98" spans="1:8" s="35" customFormat="1">
      <c r="A98"/>
      <c r="D98" s="52"/>
      <c r="E98"/>
      <c r="F98"/>
      <c r="G98"/>
      <c r="H98"/>
    </row>
    <row r="99" spans="1:8" s="35" customFormat="1">
      <c r="A99"/>
      <c r="D99" s="52"/>
      <c r="E99"/>
      <c r="F99"/>
      <c r="G99"/>
      <c r="H99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  <row r="139" spans="1:8" s="35" customFormat="1">
      <c r="A139"/>
      <c r="D139" s="52"/>
      <c r="E139"/>
      <c r="F139"/>
      <c r="G139"/>
      <c r="H139"/>
    </row>
    <row r="140" spans="1:8" s="35" customFormat="1">
      <c r="A140"/>
      <c r="D140" s="52"/>
      <c r="E140"/>
      <c r="F140"/>
      <c r="G140"/>
      <c r="H140"/>
    </row>
  </sheetData>
  <mergeCells count="1">
    <mergeCell ref="A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Normal="100" workbookViewId="0">
      <selection activeCell="K26" sqref="K26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1.9075670748952021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1.53</v>
      </c>
      <c r="D6" s="11">
        <f t="shared" si="0"/>
        <v>2.7849575885543702E-2</v>
      </c>
      <c r="E6" s="33">
        <f t="shared" si="3"/>
        <v>1.5381859114550662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1.6358407749492341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0.16939424013213683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8.0596942155381573E-2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0.14775798040180596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8.5975121846869843E-3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0.24118748067334084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95.325800000000001</v>
      </c>
      <c r="D22" s="12">
        <f t="shared" si="0"/>
        <v>1.7068182632050135</v>
      </c>
      <c r="E22" s="8">
        <f>D22/(D$4+D$5+D$6+D$7+D$8+D$9+D$10+D$11+D$12+D$13+D$14+D$15+D$16+D$17+D$18+D$18+D$19+D$20+D$21+D$22)*100</f>
        <v>94.270872083153151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0.28679369883006534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0.35810540199999996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9.1061930194591412E-5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L19" sqref="L19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/>
      <c r="G3"/>
      <c r="H3"/>
    </row>
    <row r="4" spans="1:9">
      <c r="A4" s="39">
        <v>3.5810540199999998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400</v>
      </c>
      <c r="B10" s="45"/>
      <c r="C10" s="44">
        <f>A4*(1+(A10-25)*A7)</f>
        <v>3.6115646002504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1" t="s">
        <v>36</v>
      </c>
      <c r="B15" s="61"/>
      <c r="C15" s="61"/>
      <c r="D15" s="61"/>
      <c r="E15" s="61"/>
      <c r="F15" s="61"/>
      <c r="G15" s="48"/>
      <c r="H15"/>
    </row>
    <row r="16" spans="1:9" ht="45.75" customHeight="1">
      <c r="A16" s="55" t="s">
        <v>47</v>
      </c>
      <c r="B16" s="49" t="s">
        <v>39</v>
      </c>
      <c r="C16" s="49" t="s">
        <v>45</v>
      </c>
      <c r="D16" s="51" t="s">
        <v>40</v>
      </c>
      <c r="E16" s="49" t="s">
        <v>41</v>
      </c>
      <c r="F16" s="54" t="s">
        <v>40</v>
      </c>
      <c r="G16" s="37" t="s">
        <v>48</v>
      </c>
      <c r="H16" s="49" t="s">
        <v>42</v>
      </c>
      <c r="I16" s="49" t="s">
        <v>46</v>
      </c>
    </row>
    <row r="17" spans="1:12">
      <c r="A17">
        <v>9.9209999999999994</v>
      </c>
      <c r="B17" s="35">
        <v>3.6168999999999998</v>
      </c>
      <c r="C17" s="50">
        <v>5.4932600000000003E-5</v>
      </c>
      <c r="D17" s="52">
        <f t="shared" ref="D17:D59" si="0">(B17-$C$10)/0.033</f>
        <v>0.16167878029090102</v>
      </c>
      <c r="E17" s="50">
        <f t="shared" ref="E17:E59" si="1">B17*(1-($A$10-25)*$A$7)</f>
        <v>3.5860840119999997</v>
      </c>
      <c r="F17" s="52">
        <f>(E17-$A$4)/0.033</f>
        <v>0.15242399999999612</v>
      </c>
      <c r="G17" s="40">
        <f>A17</f>
        <v>9.9209999999999994</v>
      </c>
      <c r="H17" s="35">
        <f>(D17+F17)/2</f>
        <v>0.15705139014544856</v>
      </c>
      <c r="I17" s="34">
        <f>C17/0.033</f>
        <v>1.6646242424242425E-3</v>
      </c>
      <c r="K17" s="34"/>
      <c r="L17" s="34"/>
    </row>
    <row r="18" spans="1:12">
      <c r="A18">
        <v>14.928000000000001</v>
      </c>
      <c r="B18" s="35">
        <v>3.6168499999999999</v>
      </c>
      <c r="C18" s="50">
        <v>4.8557699999999998E-5</v>
      </c>
      <c r="D18" s="52">
        <f t="shared" si="0"/>
        <v>0.16016362877575305</v>
      </c>
      <c r="E18" s="50">
        <f t="shared" si="1"/>
        <v>3.586034438</v>
      </c>
      <c r="F18" s="52">
        <f>(E18-$A$4)/0.033</f>
        <v>0.15092175757576221</v>
      </c>
      <c r="G18" s="40">
        <f t="shared" ref="G18:G59" si="2">A18</f>
        <v>14.928000000000001</v>
      </c>
      <c r="H18" s="35">
        <f>(D18+F18)/2</f>
        <v>0.15554269317575764</v>
      </c>
      <c r="I18" s="34">
        <f t="shared" ref="I18:I59" si="3">C18/0.033</f>
        <v>1.4714454545454545E-3</v>
      </c>
      <c r="K18" s="34"/>
      <c r="L18" s="34"/>
    </row>
    <row r="19" spans="1:12">
      <c r="A19">
        <v>19.920000000000002</v>
      </c>
      <c r="B19" s="35">
        <v>3.6168999999999998</v>
      </c>
      <c r="C19" s="50">
        <v>4.5092300000000002E-5</v>
      </c>
      <c r="D19" s="52">
        <f t="shared" si="0"/>
        <v>0.16167878029090102</v>
      </c>
      <c r="E19" s="50">
        <f t="shared" si="1"/>
        <v>3.5860840119999997</v>
      </c>
      <c r="F19" s="52">
        <f t="shared" ref="F19:F59" si="4">(E19-$A$4)/0.033</f>
        <v>0.15242399999999612</v>
      </c>
      <c r="G19" s="40">
        <f t="shared" si="2"/>
        <v>19.920000000000002</v>
      </c>
      <c r="H19" s="35">
        <f t="shared" ref="H19:H59" si="5">(D19+F19)/2</f>
        <v>0.15705139014544856</v>
      </c>
      <c r="I19" s="34">
        <f t="shared" si="3"/>
        <v>1.3664333333333334E-3</v>
      </c>
      <c r="K19" s="34"/>
      <c r="L19" s="34"/>
    </row>
    <row r="20" spans="1:12">
      <c r="A20">
        <v>21.122</v>
      </c>
      <c r="B20" s="35">
        <v>3.6169099999999998</v>
      </c>
      <c r="C20" s="50">
        <v>4.4430400000000001E-5</v>
      </c>
      <c r="D20" s="52">
        <f t="shared" si="0"/>
        <v>0.16198181059393332</v>
      </c>
      <c r="E20" s="50">
        <f t="shared" si="1"/>
        <v>3.5860939267999998</v>
      </c>
      <c r="F20" s="52">
        <f t="shared" si="4"/>
        <v>0.15272444848484829</v>
      </c>
      <c r="G20" s="40">
        <f t="shared" si="2"/>
        <v>21.122</v>
      </c>
      <c r="H20" s="35">
        <f t="shared" si="5"/>
        <v>0.15735312953939079</v>
      </c>
      <c r="I20" s="34">
        <f t="shared" si="3"/>
        <v>1.3463757575757575E-3</v>
      </c>
      <c r="K20" s="34"/>
      <c r="L20" s="34"/>
    </row>
    <row r="21" spans="1:12">
      <c r="A21">
        <v>22.306999999999999</v>
      </c>
      <c r="B21" s="35">
        <v>3.61693</v>
      </c>
      <c r="C21" s="50">
        <v>4.4220600000000001E-5</v>
      </c>
      <c r="D21" s="52">
        <f t="shared" si="0"/>
        <v>0.1625878711999979</v>
      </c>
      <c r="E21" s="50">
        <f t="shared" si="1"/>
        <v>3.5861137564000001</v>
      </c>
      <c r="F21" s="52">
        <f t="shared" si="4"/>
        <v>0.15332534545455262</v>
      </c>
      <c r="G21" s="40">
        <f t="shared" si="2"/>
        <v>22.306999999999999</v>
      </c>
      <c r="H21" s="35">
        <f t="shared" si="5"/>
        <v>0.15795660832727526</v>
      </c>
      <c r="I21" s="34">
        <f t="shared" si="3"/>
        <v>1.3400181818181817E-3</v>
      </c>
      <c r="K21" s="34"/>
      <c r="L21" s="34"/>
    </row>
    <row r="22" spans="1:12">
      <c r="A22">
        <v>24.928000000000001</v>
      </c>
      <c r="B22" s="35">
        <v>3.6169699999999998</v>
      </c>
      <c r="C22" s="50">
        <v>4.4721000000000001E-5</v>
      </c>
      <c r="D22" s="52">
        <f t="shared" si="0"/>
        <v>0.1637999924121136</v>
      </c>
      <c r="E22" s="50">
        <f t="shared" si="1"/>
        <v>3.5861534156000001</v>
      </c>
      <c r="F22" s="52">
        <f t="shared" si="4"/>
        <v>0.15452713939394783</v>
      </c>
      <c r="G22" s="40">
        <f t="shared" si="2"/>
        <v>24.928000000000001</v>
      </c>
      <c r="H22" s="35">
        <f t="shared" si="5"/>
        <v>0.15916356590303071</v>
      </c>
      <c r="I22" s="34">
        <f t="shared" si="3"/>
        <v>1.3551818181818181E-3</v>
      </c>
      <c r="K22" s="34"/>
      <c r="L22" s="34"/>
    </row>
    <row r="23" spans="1:12">
      <c r="A23">
        <v>27.315000000000001</v>
      </c>
      <c r="B23" s="35">
        <v>3.6170100000000001</v>
      </c>
      <c r="C23" s="50">
        <v>4.51932E-5</v>
      </c>
      <c r="D23" s="52">
        <f t="shared" si="0"/>
        <v>0.16501211362424273</v>
      </c>
      <c r="E23" s="50">
        <f t="shared" si="1"/>
        <v>3.5861930748000002</v>
      </c>
      <c r="F23" s="52">
        <f t="shared" si="4"/>
        <v>0.15572893333334303</v>
      </c>
      <c r="G23" s="40">
        <f t="shared" si="2"/>
        <v>27.315000000000001</v>
      </c>
      <c r="H23" s="35">
        <f t="shared" si="5"/>
        <v>0.16037052347879288</v>
      </c>
      <c r="I23" s="34">
        <f t="shared" si="3"/>
        <v>1.369490909090909E-3</v>
      </c>
      <c r="K23" s="34"/>
      <c r="L23" s="34"/>
    </row>
    <row r="24" spans="1:12">
      <c r="A24">
        <v>29.92</v>
      </c>
      <c r="B24" s="35">
        <v>3.6170599999999999</v>
      </c>
      <c r="C24" s="50">
        <v>4.6122599999999998E-5</v>
      </c>
      <c r="D24" s="52">
        <f t="shared" si="0"/>
        <v>0.16652726513939073</v>
      </c>
      <c r="E24" s="50">
        <f t="shared" si="1"/>
        <v>3.5862426487999999</v>
      </c>
      <c r="F24" s="52">
        <f t="shared" si="4"/>
        <v>0.15723117575757695</v>
      </c>
      <c r="G24" s="40">
        <f t="shared" si="2"/>
        <v>29.92</v>
      </c>
      <c r="H24" s="35">
        <f t="shared" si="5"/>
        <v>0.16187922044848385</v>
      </c>
      <c r="I24" s="34">
        <f t="shared" si="3"/>
        <v>1.3976545454545454E-3</v>
      </c>
      <c r="K24" s="34"/>
      <c r="L24" s="34"/>
    </row>
    <row r="25" spans="1:12">
      <c r="A25">
        <v>32.322000000000003</v>
      </c>
      <c r="B25" s="35">
        <v>3.6170900000000001</v>
      </c>
      <c r="C25" s="50">
        <v>4.72639E-5</v>
      </c>
      <c r="D25" s="52">
        <f t="shared" si="0"/>
        <v>0.16743635604848758</v>
      </c>
      <c r="E25" s="50">
        <f t="shared" si="1"/>
        <v>3.5862723932000002</v>
      </c>
      <c r="F25" s="52">
        <f t="shared" si="4"/>
        <v>0.15813252121213342</v>
      </c>
      <c r="G25" s="40">
        <f t="shared" si="2"/>
        <v>32.322000000000003</v>
      </c>
      <c r="H25" s="35">
        <f t="shared" si="5"/>
        <v>0.1627844386303105</v>
      </c>
      <c r="I25" s="34">
        <f t="shared" si="3"/>
        <v>1.4322393939393938E-3</v>
      </c>
      <c r="K25" s="34"/>
      <c r="L25" s="34"/>
    </row>
    <row r="26" spans="1:12">
      <c r="A26">
        <v>33.524000000000001</v>
      </c>
      <c r="B26" s="35">
        <v>3.6171000000000002</v>
      </c>
      <c r="C26" s="50">
        <v>4.8306900000000003E-5</v>
      </c>
      <c r="D26" s="52">
        <f t="shared" si="0"/>
        <v>0.16773938635151989</v>
      </c>
      <c r="E26" s="50">
        <f t="shared" si="1"/>
        <v>3.5862823080000004</v>
      </c>
      <c r="F26" s="52">
        <f t="shared" si="4"/>
        <v>0.15843296969698559</v>
      </c>
      <c r="G26" s="40">
        <f t="shared" si="2"/>
        <v>33.524000000000001</v>
      </c>
      <c r="H26" s="35">
        <f t="shared" si="5"/>
        <v>0.16308617802425274</v>
      </c>
      <c r="I26" s="34">
        <f t="shared" si="3"/>
        <v>1.4638454545454545E-3</v>
      </c>
      <c r="K26" s="34"/>
      <c r="L26" s="34"/>
    </row>
    <row r="27" spans="1:12">
      <c r="A27">
        <v>34.927999999999997</v>
      </c>
      <c r="B27" s="35">
        <v>3.61713</v>
      </c>
      <c r="C27" s="50">
        <v>4.9626300000000003E-5</v>
      </c>
      <c r="D27" s="52">
        <f t="shared" si="0"/>
        <v>0.16864847726060328</v>
      </c>
      <c r="E27" s="50">
        <f t="shared" si="1"/>
        <v>3.5863120523999998</v>
      </c>
      <c r="F27" s="52">
        <f t="shared" si="4"/>
        <v>0.15933431515151517</v>
      </c>
      <c r="G27" s="40">
        <f t="shared" si="2"/>
        <v>34.927999999999997</v>
      </c>
      <c r="H27" s="35">
        <f t="shared" si="5"/>
        <v>0.16399139620605924</v>
      </c>
      <c r="I27" s="34">
        <f t="shared" si="3"/>
        <v>1.5038272727272727E-3</v>
      </c>
      <c r="K27" s="34"/>
      <c r="L27" s="34"/>
    </row>
    <row r="28" spans="1:12">
      <c r="A28">
        <v>37.517000000000003</v>
      </c>
      <c r="B28" s="35">
        <v>3.6171700000000002</v>
      </c>
      <c r="C28" s="50">
        <v>5.1655800000000001E-5</v>
      </c>
      <c r="D28" s="52">
        <f t="shared" si="0"/>
        <v>0.16986059847273244</v>
      </c>
      <c r="E28" s="50">
        <f t="shared" si="1"/>
        <v>3.5863517116000003</v>
      </c>
      <c r="F28" s="52">
        <f t="shared" si="4"/>
        <v>0.16053610909092383</v>
      </c>
      <c r="G28" s="40">
        <f t="shared" si="2"/>
        <v>37.517000000000003</v>
      </c>
      <c r="H28" s="35">
        <f t="shared" si="5"/>
        <v>0.16519835378182812</v>
      </c>
      <c r="I28" s="34">
        <f t="shared" si="3"/>
        <v>1.5653272727272727E-3</v>
      </c>
      <c r="K28" s="34"/>
      <c r="L28" s="34"/>
    </row>
    <row r="29" spans="1:12">
      <c r="A29">
        <v>39.92</v>
      </c>
      <c r="B29" s="35">
        <v>3.6171899999999999</v>
      </c>
      <c r="C29" s="50">
        <v>5.4431600000000002E-5</v>
      </c>
      <c r="D29" s="52">
        <f t="shared" si="0"/>
        <v>0.17046665907878356</v>
      </c>
      <c r="E29" s="50">
        <f t="shared" si="1"/>
        <v>3.5863715412000001</v>
      </c>
      <c r="F29" s="52">
        <f t="shared" si="4"/>
        <v>0.16113700606061471</v>
      </c>
      <c r="G29" s="40">
        <f t="shared" si="2"/>
        <v>39.92</v>
      </c>
      <c r="H29" s="35">
        <f t="shared" si="5"/>
        <v>0.16580183256969913</v>
      </c>
      <c r="I29" s="34">
        <f t="shared" si="3"/>
        <v>1.6494424242424243E-3</v>
      </c>
      <c r="K29" s="34"/>
      <c r="L29" s="34"/>
    </row>
    <row r="30" spans="1:12">
      <c r="A30">
        <v>42.322000000000003</v>
      </c>
      <c r="B30" s="35">
        <v>3.6172300000000002</v>
      </c>
      <c r="C30" s="50">
        <v>5.73478E-5</v>
      </c>
      <c r="D30" s="52">
        <f t="shared" si="0"/>
        <v>0.17167878029091271</v>
      </c>
      <c r="E30" s="50">
        <f t="shared" si="1"/>
        <v>3.5864112004000002</v>
      </c>
      <c r="F30" s="52">
        <f t="shared" si="4"/>
        <v>0.16233880000000991</v>
      </c>
      <c r="G30" s="40">
        <f t="shared" si="2"/>
        <v>42.322000000000003</v>
      </c>
      <c r="H30" s="35">
        <f t="shared" si="5"/>
        <v>0.16700879014546133</v>
      </c>
      <c r="I30" s="34">
        <f t="shared" si="3"/>
        <v>1.7378121212121211E-3</v>
      </c>
      <c r="K30" s="34"/>
      <c r="L30" s="34"/>
    </row>
    <row r="31" spans="1:12">
      <c r="A31">
        <v>43.929000000000002</v>
      </c>
      <c r="B31" s="35">
        <v>3.6172599999999999</v>
      </c>
      <c r="C31" s="50">
        <v>5.9608499999999997E-5</v>
      </c>
      <c r="D31" s="52">
        <f t="shared" si="0"/>
        <v>0.17258787119999611</v>
      </c>
      <c r="E31" s="50">
        <f t="shared" si="1"/>
        <v>3.5864409448000001</v>
      </c>
      <c r="F31" s="52">
        <f t="shared" si="4"/>
        <v>0.16324014545455295</v>
      </c>
      <c r="G31" s="40">
        <f t="shared" si="2"/>
        <v>43.929000000000002</v>
      </c>
      <c r="H31" s="35">
        <f t="shared" si="5"/>
        <v>0.16791400832727454</v>
      </c>
      <c r="I31" s="34">
        <f t="shared" si="3"/>
        <v>1.8063181818181817E-3</v>
      </c>
      <c r="K31" s="34"/>
      <c r="L31" s="34"/>
    </row>
    <row r="32" spans="1:12">
      <c r="A32">
        <v>44.927</v>
      </c>
      <c r="B32" s="35">
        <v>3.6172900000000001</v>
      </c>
      <c r="C32" s="50">
        <v>6.1624999999999994E-5</v>
      </c>
      <c r="D32" s="52">
        <f t="shared" si="0"/>
        <v>0.17349696210909299</v>
      </c>
      <c r="E32" s="50">
        <f t="shared" si="1"/>
        <v>3.5864706892</v>
      </c>
      <c r="F32" s="52">
        <f t="shared" si="4"/>
        <v>0.16414149090909599</v>
      </c>
      <c r="G32" s="40">
        <f t="shared" si="2"/>
        <v>44.927</v>
      </c>
      <c r="H32" s="35">
        <f t="shared" si="5"/>
        <v>0.16881922650909448</v>
      </c>
      <c r="I32" s="34">
        <f t="shared" si="3"/>
        <v>1.867424242424242E-3</v>
      </c>
      <c r="K32" s="34"/>
      <c r="L32" s="34"/>
    </row>
    <row r="33" spans="1:12">
      <c r="A33">
        <v>47.517000000000003</v>
      </c>
      <c r="B33" s="35">
        <v>3.6173899999999999</v>
      </c>
      <c r="C33" s="50">
        <v>7.6553399999999998E-5</v>
      </c>
      <c r="D33" s="52">
        <f t="shared" si="0"/>
        <v>0.17652726513938893</v>
      </c>
      <c r="E33" s="50">
        <f t="shared" si="1"/>
        <v>3.5865698371999999</v>
      </c>
      <c r="F33" s="52">
        <f t="shared" si="4"/>
        <v>0.16714597575757728</v>
      </c>
      <c r="G33" s="40">
        <f t="shared" si="2"/>
        <v>47.517000000000003</v>
      </c>
      <c r="H33" s="35">
        <f t="shared" si="5"/>
        <v>0.17183662044848311</v>
      </c>
      <c r="I33" s="34">
        <f t="shared" si="3"/>
        <v>2.3197999999999999E-3</v>
      </c>
      <c r="K33" s="34"/>
      <c r="L33" s="34"/>
    </row>
    <row r="34" spans="1:12">
      <c r="A34">
        <v>49.918999999999997</v>
      </c>
      <c r="B34" s="35">
        <v>3.6174300000000001</v>
      </c>
      <c r="C34" s="50">
        <v>6.8948099999999998E-5</v>
      </c>
      <c r="D34" s="52">
        <f t="shared" si="0"/>
        <v>0.17773938635151809</v>
      </c>
      <c r="E34" s="50">
        <f t="shared" si="1"/>
        <v>3.5866094964000004</v>
      </c>
      <c r="F34" s="52">
        <f t="shared" si="4"/>
        <v>0.16834776969698595</v>
      </c>
      <c r="G34" s="40">
        <f t="shared" si="2"/>
        <v>49.918999999999997</v>
      </c>
      <c r="H34" s="35">
        <f t="shared" si="5"/>
        <v>0.17304357802425202</v>
      </c>
      <c r="I34" s="34">
        <f t="shared" si="3"/>
        <v>2.0893363636363634E-3</v>
      </c>
      <c r="K34" s="34"/>
      <c r="L34" s="34"/>
    </row>
    <row r="35" spans="1:12">
      <c r="A35">
        <v>51.526000000000003</v>
      </c>
      <c r="B35" s="35">
        <v>3.61748</v>
      </c>
      <c r="C35" s="50">
        <v>7.1661699999999999E-5</v>
      </c>
      <c r="D35" s="52">
        <f t="shared" si="0"/>
        <v>0.17925453786666609</v>
      </c>
      <c r="E35" s="50">
        <f t="shared" si="1"/>
        <v>3.5866590704000001</v>
      </c>
      <c r="F35" s="52">
        <f t="shared" si="4"/>
        <v>0.16985001212121986</v>
      </c>
      <c r="G35" s="40">
        <f t="shared" si="2"/>
        <v>51.526000000000003</v>
      </c>
      <c r="H35" s="35">
        <f t="shared" si="5"/>
        <v>0.17455227499394299</v>
      </c>
      <c r="I35" s="34">
        <f t="shared" si="3"/>
        <v>2.1715666666666665E-3</v>
      </c>
      <c r="K35" s="34"/>
      <c r="L35" s="34"/>
    </row>
    <row r="36" spans="1:12">
      <c r="A36">
        <v>53.116999999999997</v>
      </c>
      <c r="B36" s="35">
        <v>3.6175299999999999</v>
      </c>
      <c r="C36" s="50">
        <v>7.4633899999999997E-5</v>
      </c>
      <c r="D36" s="52">
        <f t="shared" si="0"/>
        <v>0.18076968938181406</v>
      </c>
      <c r="E36" s="50">
        <f t="shared" si="1"/>
        <v>3.5867086443999998</v>
      </c>
      <c r="F36" s="52">
        <f t="shared" si="4"/>
        <v>0.17135225454545377</v>
      </c>
      <c r="G36" s="40">
        <f t="shared" si="2"/>
        <v>53.116999999999997</v>
      </c>
      <c r="H36" s="35">
        <f t="shared" si="5"/>
        <v>0.17606097196363391</v>
      </c>
      <c r="I36" s="34">
        <f t="shared" si="3"/>
        <v>2.261633333333333E-3</v>
      </c>
      <c r="K36" s="34"/>
      <c r="L36" s="34"/>
    </row>
    <row r="37" spans="1:12">
      <c r="A37">
        <v>56.720999999999997</v>
      </c>
      <c r="B37" s="35">
        <v>3.6176599999999999</v>
      </c>
      <c r="C37" s="50">
        <v>8.1298599999999994E-5</v>
      </c>
      <c r="D37" s="52">
        <f t="shared" si="0"/>
        <v>0.18470908332120689</v>
      </c>
      <c r="E37" s="50">
        <f t="shared" si="1"/>
        <v>3.5868375368000001</v>
      </c>
      <c r="F37" s="52">
        <f t="shared" si="4"/>
        <v>0.17525808484849154</v>
      </c>
      <c r="G37" s="40">
        <f t="shared" si="2"/>
        <v>56.720999999999997</v>
      </c>
      <c r="H37" s="35">
        <f t="shared" si="5"/>
        <v>0.17998358408484921</v>
      </c>
      <c r="I37" s="34">
        <f t="shared" si="3"/>
        <v>2.463593939393939E-3</v>
      </c>
      <c r="K37" s="34"/>
      <c r="L37" s="34"/>
    </row>
    <row r="38" spans="1:12">
      <c r="A38">
        <v>59.918999999999997</v>
      </c>
      <c r="B38" s="35">
        <v>3.6177999999999999</v>
      </c>
      <c r="C38" s="50">
        <v>8.7857999999999998E-5</v>
      </c>
      <c r="D38" s="52">
        <f t="shared" si="0"/>
        <v>0.18895150756363202</v>
      </c>
      <c r="E38" s="50">
        <f t="shared" si="1"/>
        <v>3.586976344</v>
      </c>
      <c r="F38" s="52">
        <f t="shared" si="4"/>
        <v>0.17946436363636803</v>
      </c>
      <c r="G38" s="40">
        <f t="shared" si="2"/>
        <v>59.918999999999997</v>
      </c>
      <c r="H38" s="35">
        <f t="shared" si="5"/>
        <v>0.18420793560000004</v>
      </c>
      <c r="I38" s="34">
        <f t="shared" si="3"/>
        <v>2.6623636363636363E-3</v>
      </c>
      <c r="K38" s="34"/>
      <c r="L38" s="34"/>
    </row>
    <row r="39" spans="1:12">
      <c r="A39">
        <v>64.926000000000002</v>
      </c>
      <c r="B39" s="35">
        <v>3.6180300000000001</v>
      </c>
      <c r="C39" s="50">
        <v>9.8618700000000005E-5</v>
      </c>
      <c r="D39" s="52">
        <f t="shared" si="0"/>
        <v>0.19592120453333428</v>
      </c>
      <c r="E39" s="50">
        <f t="shared" si="1"/>
        <v>3.5872043844000001</v>
      </c>
      <c r="F39" s="52">
        <f t="shared" si="4"/>
        <v>0.1863746787878871</v>
      </c>
      <c r="G39" s="40">
        <f t="shared" si="2"/>
        <v>64.926000000000002</v>
      </c>
      <c r="H39" s="35">
        <f t="shared" si="5"/>
        <v>0.19114794166061069</v>
      </c>
      <c r="I39" s="34">
        <f t="shared" si="3"/>
        <v>2.9884454545454544E-3</v>
      </c>
      <c r="K39" s="34"/>
      <c r="L39" s="34"/>
    </row>
    <row r="40" spans="1:12">
      <c r="A40">
        <v>69.918000000000006</v>
      </c>
      <c r="B40" s="35">
        <v>3.6183100000000001</v>
      </c>
      <c r="C40" s="50">
        <v>1.1003299999999999E-4</v>
      </c>
      <c r="D40" s="52">
        <f t="shared" si="0"/>
        <v>0.20440605301818451</v>
      </c>
      <c r="E40" s="50">
        <f t="shared" si="1"/>
        <v>3.5874819988000004</v>
      </c>
      <c r="F40" s="52">
        <f t="shared" si="4"/>
        <v>0.19478723636365353</v>
      </c>
      <c r="G40" s="40">
        <f t="shared" si="2"/>
        <v>69.918000000000006</v>
      </c>
      <c r="H40" s="35">
        <f t="shared" si="5"/>
        <v>0.19959664469091903</v>
      </c>
      <c r="I40" s="34">
        <f t="shared" si="3"/>
        <v>3.3343333333333328E-3</v>
      </c>
      <c r="K40" s="34"/>
      <c r="L40" s="34"/>
    </row>
    <row r="41" spans="1:12">
      <c r="A41">
        <v>74.91</v>
      </c>
      <c r="B41" s="35">
        <v>3.6186400000000001</v>
      </c>
      <c r="C41" s="50">
        <v>1.2150999999999999E-4</v>
      </c>
      <c r="D41" s="52">
        <f t="shared" si="0"/>
        <v>0.21440605301818275</v>
      </c>
      <c r="E41" s="50">
        <f t="shared" si="1"/>
        <v>3.5878091872</v>
      </c>
      <c r="F41" s="52">
        <f t="shared" si="4"/>
        <v>0.2047020363636404</v>
      </c>
      <c r="G41" s="40">
        <f t="shared" si="2"/>
        <v>74.91</v>
      </c>
      <c r="H41" s="35">
        <f t="shared" si="5"/>
        <v>0.20955404469091157</v>
      </c>
      <c r="I41" s="34">
        <f t="shared" si="3"/>
        <v>3.6821212121212117E-3</v>
      </c>
      <c r="K41" s="34"/>
      <c r="L41" s="34"/>
    </row>
    <row r="42" spans="1:12">
      <c r="A42">
        <v>79.918000000000006</v>
      </c>
      <c r="B42" s="35">
        <v>3.6190500000000001</v>
      </c>
      <c r="C42" s="50">
        <v>1.33941E-4</v>
      </c>
      <c r="D42" s="52">
        <f t="shared" si="0"/>
        <v>0.22683029544242581</v>
      </c>
      <c r="E42" s="50">
        <f t="shared" si="1"/>
        <v>3.5882156940000001</v>
      </c>
      <c r="F42" s="52">
        <f t="shared" si="4"/>
        <v>0.21702042424243118</v>
      </c>
      <c r="G42" s="40">
        <f t="shared" si="2"/>
        <v>79.918000000000006</v>
      </c>
      <c r="H42" s="35">
        <f t="shared" si="5"/>
        <v>0.2219253598424285</v>
      </c>
      <c r="I42" s="34">
        <f t="shared" si="3"/>
        <v>4.0588181818181817E-3</v>
      </c>
      <c r="K42" s="34"/>
      <c r="L42" s="34"/>
    </row>
    <row r="43" spans="1:12">
      <c r="A43">
        <v>84.91</v>
      </c>
      <c r="B43" s="35">
        <v>3.6195300000000001</v>
      </c>
      <c r="C43" s="50">
        <v>1.4625700000000001E-4</v>
      </c>
      <c r="D43" s="52">
        <f t="shared" si="0"/>
        <v>0.24137574998788144</v>
      </c>
      <c r="E43" s="50">
        <f t="shared" si="1"/>
        <v>3.5886916044000001</v>
      </c>
      <c r="F43" s="52">
        <f t="shared" si="4"/>
        <v>0.23144195151516017</v>
      </c>
      <c r="G43" s="40">
        <f t="shared" si="2"/>
        <v>84.91</v>
      </c>
      <c r="H43" s="35">
        <f t="shared" si="5"/>
        <v>0.23640885075152079</v>
      </c>
      <c r="I43" s="34">
        <f t="shared" si="3"/>
        <v>4.4320303030303031E-3</v>
      </c>
      <c r="K43" s="34"/>
      <c r="L43" s="34"/>
    </row>
    <row r="44" spans="1:12">
      <c r="A44">
        <v>89.918000000000006</v>
      </c>
      <c r="B44" s="35">
        <v>3.6200800000000002</v>
      </c>
      <c r="C44" s="50">
        <v>1.59013E-4</v>
      </c>
      <c r="D44" s="52">
        <f t="shared" si="0"/>
        <v>0.25804241665454963</v>
      </c>
      <c r="E44" s="50">
        <f t="shared" si="1"/>
        <v>3.5892369184000001</v>
      </c>
      <c r="F44" s="52">
        <f t="shared" si="4"/>
        <v>0.24796661818182741</v>
      </c>
      <c r="G44" s="40">
        <f t="shared" si="2"/>
        <v>89.918000000000006</v>
      </c>
      <c r="H44" s="35">
        <f t="shared" si="5"/>
        <v>0.25300451741818852</v>
      </c>
      <c r="I44" s="34">
        <f t="shared" si="3"/>
        <v>4.8185757575757576E-3</v>
      </c>
      <c r="K44" s="34"/>
      <c r="L44" s="34"/>
    </row>
    <row r="45" spans="1:12">
      <c r="A45">
        <v>94.924999999999997</v>
      </c>
      <c r="B45" s="35">
        <v>3.6207199999999999</v>
      </c>
      <c r="C45" s="50">
        <v>1.7183000000000001E-4</v>
      </c>
      <c r="D45" s="52">
        <f t="shared" si="0"/>
        <v>0.27743635604848155</v>
      </c>
      <c r="E45" s="50">
        <f t="shared" si="1"/>
        <v>3.5898714655999999</v>
      </c>
      <c r="F45" s="52">
        <f t="shared" si="4"/>
        <v>0.26719532121212375</v>
      </c>
      <c r="G45" s="40">
        <f t="shared" si="2"/>
        <v>94.924999999999997</v>
      </c>
      <c r="H45" s="35">
        <f t="shared" si="5"/>
        <v>0.27231583863030262</v>
      </c>
      <c r="I45" s="34">
        <f t="shared" si="3"/>
        <v>5.2069696969696969E-3</v>
      </c>
      <c r="K45" s="34"/>
      <c r="L45" s="34"/>
    </row>
    <row r="46" spans="1:12">
      <c r="A46">
        <v>99.917000000000002</v>
      </c>
      <c r="B46" s="35">
        <v>3.6214499999999998</v>
      </c>
      <c r="C46" s="50">
        <v>1.8452299999999999E-4</v>
      </c>
      <c r="D46" s="52">
        <f t="shared" si="0"/>
        <v>0.29955756816969054</v>
      </c>
      <c r="E46" s="50">
        <f t="shared" si="1"/>
        <v>3.5905952459999999</v>
      </c>
      <c r="F46" s="52">
        <f t="shared" si="4"/>
        <v>0.28912806060606266</v>
      </c>
      <c r="G46" s="40">
        <f t="shared" si="2"/>
        <v>99.917000000000002</v>
      </c>
      <c r="H46" s="35">
        <f t="shared" si="5"/>
        <v>0.29434281438787657</v>
      </c>
      <c r="I46" s="34">
        <f t="shared" si="3"/>
        <v>5.5916060606060599E-3</v>
      </c>
      <c r="K46" s="34"/>
      <c r="L46" s="34"/>
    </row>
    <row r="47" spans="1:12">
      <c r="A47">
        <v>104.925</v>
      </c>
      <c r="B47" s="35">
        <v>3.6221399999999999</v>
      </c>
      <c r="C47" s="50">
        <v>1.9386699999999999E-4</v>
      </c>
      <c r="D47" s="52">
        <f t="shared" si="0"/>
        <v>0.32046665907878386</v>
      </c>
      <c r="E47" s="50">
        <f t="shared" si="1"/>
        <v>3.5912793671999999</v>
      </c>
      <c r="F47" s="52">
        <f t="shared" si="4"/>
        <v>0.3098590060606064</v>
      </c>
      <c r="G47" s="40">
        <f t="shared" si="2"/>
        <v>104.925</v>
      </c>
      <c r="H47" s="35">
        <f t="shared" si="5"/>
        <v>0.31516283256969513</v>
      </c>
      <c r="I47" s="34">
        <f t="shared" si="3"/>
        <v>5.8747575757575748E-3</v>
      </c>
      <c r="L47" s="34"/>
    </row>
    <row r="48" spans="1:12">
      <c r="A48">
        <v>109.932</v>
      </c>
      <c r="B48" s="35">
        <v>3.62296</v>
      </c>
      <c r="C48" s="50">
        <v>2.04656E-4</v>
      </c>
      <c r="D48" s="52">
        <f t="shared" si="0"/>
        <v>0.34531514392726997</v>
      </c>
      <c r="E48" s="50">
        <f t="shared" si="1"/>
        <v>3.5920923808</v>
      </c>
      <c r="F48" s="52">
        <f t="shared" si="4"/>
        <v>0.3344957818181879</v>
      </c>
      <c r="G48" s="40">
        <f t="shared" si="2"/>
        <v>109.932</v>
      </c>
      <c r="H48" s="35">
        <f t="shared" si="5"/>
        <v>0.33990546287272894</v>
      </c>
      <c r="I48" s="34">
        <f t="shared" si="3"/>
        <v>6.201696969696969E-3</v>
      </c>
      <c r="L48" s="34"/>
    </row>
    <row r="49" spans="1:12">
      <c r="A49">
        <v>119.932</v>
      </c>
      <c r="B49" s="35">
        <v>3.6243500000000002</v>
      </c>
      <c r="C49" s="50">
        <v>2.17118E-4</v>
      </c>
      <c r="D49" s="52">
        <f t="shared" si="0"/>
        <v>0.38743635604848892</v>
      </c>
      <c r="E49" s="50">
        <f t="shared" si="1"/>
        <v>3.5934705380000005</v>
      </c>
      <c r="F49" s="52">
        <f t="shared" si="4"/>
        <v>0.37625812121214103</v>
      </c>
      <c r="G49" s="40">
        <f t="shared" si="2"/>
        <v>119.932</v>
      </c>
      <c r="H49" s="35">
        <f t="shared" si="5"/>
        <v>0.381847238630315</v>
      </c>
      <c r="I49" s="34">
        <f t="shared" si="3"/>
        <v>6.5793333333333329E-3</v>
      </c>
      <c r="L49" s="34"/>
    </row>
    <row r="50" spans="1:12">
      <c r="A50">
        <v>129.93199999999999</v>
      </c>
      <c r="B50" s="35">
        <v>3.62561</v>
      </c>
      <c r="C50" s="50">
        <v>2.2415299999999999E-4</v>
      </c>
      <c r="D50" s="52">
        <f t="shared" si="0"/>
        <v>0.42561817423030157</v>
      </c>
      <c r="E50" s="50">
        <f t="shared" si="1"/>
        <v>3.5947198028000003</v>
      </c>
      <c r="F50" s="52">
        <f t="shared" si="4"/>
        <v>0.41411463030304285</v>
      </c>
      <c r="G50" s="40">
        <f t="shared" si="2"/>
        <v>129.93199999999999</v>
      </c>
      <c r="H50" s="35">
        <f t="shared" si="5"/>
        <v>0.41986640226667221</v>
      </c>
      <c r="I50" s="34">
        <f t="shared" si="3"/>
        <v>6.792515151515151E-3</v>
      </c>
      <c r="L50" s="34"/>
    </row>
    <row r="51" spans="1:12">
      <c r="A51">
        <v>149.946</v>
      </c>
      <c r="B51" s="35">
        <v>3.6274299999999999</v>
      </c>
      <c r="C51" s="50">
        <v>2.2989899999999999E-4</v>
      </c>
      <c r="D51" s="52">
        <f t="shared" si="0"/>
        <v>0.48076968938181464</v>
      </c>
      <c r="E51" s="50">
        <f t="shared" si="1"/>
        <v>3.5965242964000002</v>
      </c>
      <c r="F51" s="52">
        <f t="shared" si="4"/>
        <v>0.46879625454546409</v>
      </c>
      <c r="G51" s="40">
        <f t="shared" si="2"/>
        <v>149.946</v>
      </c>
      <c r="H51" s="35">
        <f t="shared" si="5"/>
        <v>0.47478297196363939</v>
      </c>
      <c r="I51" s="34">
        <f t="shared" si="3"/>
        <v>6.9666363636363632E-3</v>
      </c>
      <c r="L51" s="34"/>
    </row>
    <row r="52" spans="1:12">
      <c r="A52">
        <v>159.946</v>
      </c>
      <c r="B52" s="35">
        <v>3.6281400000000001</v>
      </c>
      <c r="C52" s="50">
        <v>2.3146199999999999E-4</v>
      </c>
      <c r="D52" s="52">
        <f t="shared" si="0"/>
        <v>0.50228484089697256</v>
      </c>
      <c r="E52" s="50">
        <f t="shared" si="1"/>
        <v>3.5972282472000003</v>
      </c>
      <c r="F52" s="52">
        <f t="shared" si="4"/>
        <v>0.49012809696971216</v>
      </c>
      <c r="G52" s="40">
        <f t="shared" si="2"/>
        <v>159.946</v>
      </c>
      <c r="H52" s="35">
        <f t="shared" si="5"/>
        <v>0.49620646893334236</v>
      </c>
      <c r="I52" s="34">
        <f t="shared" si="3"/>
        <v>7.0139999999999994E-3</v>
      </c>
      <c r="L52" s="34"/>
    </row>
    <row r="53" spans="1:12">
      <c r="A53">
        <v>169.93</v>
      </c>
      <c r="B53" s="35">
        <v>3.6287400000000001</v>
      </c>
      <c r="C53" s="50">
        <v>2.3353299999999999E-4</v>
      </c>
      <c r="D53" s="52">
        <f t="shared" si="0"/>
        <v>0.52046665907878875</v>
      </c>
      <c r="E53" s="50">
        <f t="shared" si="1"/>
        <v>3.5978231352000001</v>
      </c>
      <c r="F53" s="52">
        <f t="shared" si="4"/>
        <v>0.50815500606061326</v>
      </c>
      <c r="G53" s="40">
        <f t="shared" si="2"/>
        <v>169.93</v>
      </c>
      <c r="H53" s="35">
        <f t="shared" si="5"/>
        <v>0.514310832569701</v>
      </c>
      <c r="I53" s="34">
        <f t="shared" si="3"/>
        <v>7.0767575757575748E-3</v>
      </c>
      <c r="L53" s="34"/>
    </row>
    <row r="54" spans="1:12">
      <c r="A54">
        <v>189.929</v>
      </c>
      <c r="B54" s="35">
        <v>3.62968</v>
      </c>
      <c r="C54" s="50">
        <v>2.3154999999999999E-4</v>
      </c>
      <c r="D54" s="52">
        <f t="shared" si="0"/>
        <v>0.54895150756363542</v>
      </c>
      <c r="E54" s="50">
        <f t="shared" si="1"/>
        <v>3.5987551263999999</v>
      </c>
      <c r="F54" s="52">
        <f t="shared" si="4"/>
        <v>0.53639716363636691</v>
      </c>
      <c r="G54" s="40">
        <f t="shared" si="2"/>
        <v>189.929</v>
      </c>
      <c r="H54" s="35">
        <f t="shared" si="5"/>
        <v>0.54267433560000122</v>
      </c>
      <c r="I54" s="34">
        <f t="shared" si="3"/>
        <v>7.0166666666666658E-3</v>
      </c>
    </row>
    <row r="55" spans="1:12">
      <c r="A55">
        <v>209.928</v>
      </c>
      <c r="B55" s="35">
        <v>3.6302599999999998</v>
      </c>
      <c r="C55" s="50">
        <v>2.3191499999999999E-4</v>
      </c>
      <c r="D55" s="52">
        <f t="shared" si="0"/>
        <v>0.566527265139387</v>
      </c>
      <c r="E55" s="50">
        <f t="shared" si="1"/>
        <v>3.5993301847999999</v>
      </c>
      <c r="F55" s="52">
        <f t="shared" si="4"/>
        <v>0.55382317575757722</v>
      </c>
      <c r="G55" s="40">
        <f t="shared" si="2"/>
        <v>209.928</v>
      </c>
      <c r="H55" s="35">
        <f t="shared" si="5"/>
        <v>0.56017522044848211</v>
      </c>
      <c r="I55" s="34">
        <f t="shared" si="3"/>
        <v>7.0277272727272723E-3</v>
      </c>
    </row>
    <row r="56" spans="1:12">
      <c r="A56">
        <v>229.94300000000001</v>
      </c>
      <c r="B56" s="35">
        <v>3.6307399999999999</v>
      </c>
      <c r="C56" s="50">
        <v>2.3098899999999999E-4</v>
      </c>
      <c r="D56" s="52">
        <f t="shared" si="0"/>
        <v>0.58107271968484264</v>
      </c>
      <c r="E56" s="50">
        <f t="shared" si="1"/>
        <v>3.5998060951999999</v>
      </c>
      <c r="F56" s="52">
        <f t="shared" si="4"/>
        <v>0.56824470303030628</v>
      </c>
      <c r="G56" s="40">
        <f t="shared" si="2"/>
        <v>229.94300000000001</v>
      </c>
      <c r="H56" s="35">
        <f t="shared" si="5"/>
        <v>0.57465871135757451</v>
      </c>
      <c r="I56" s="34">
        <f t="shared" si="3"/>
        <v>6.9996666666666662E-3</v>
      </c>
    </row>
    <row r="57" spans="1:12">
      <c r="A57">
        <v>249.94200000000001</v>
      </c>
      <c r="B57" s="35">
        <v>3.6310699999999998</v>
      </c>
      <c r="C57" s="50">
        <v>2.2886E-4</v>
      </c>
      <c r="D57" s="52">
        <f t="shared" si="0"/>
        <v>0.59107271968484087</v>
      </c>
      <c r="E57" s="50">
        <f t="shared" si="1"/>
        <v>3.6001332836</v>
      </c>
      <c r="F57" s="52">
        <f t="shared" si="4"/>
        <v>0.57815950303030661</v>
      </c>
      <c r="G57" s="40">
        <f t="shared" si="2"/>
        <v>249.94200000000001</v>
      </c>
      <c r="H57" s="35">
        <f t="shared" si="5"/>
        <v>0.58461611135757374</v>
      </c>
      <c r="I57" s="34">
        <f t="shared" si="3"/>
        <v>6.9351515151515148E-3</v>
      </c>
    </row>
    <row r="58" spans="1:12">
      <c r="A58">
        <v>269.95699999999999</v>
      </c>
      <c r="B58" s="35">
        <v>3.6313</v>
      </c>
      <c r="C58" s="50">
        <v>2.2701199999999999E-4</v>
      </c>
      <c r="D58" s="52">
        <f t="shared" si="0"/>
        <v>0.59804241665454316</v>
      </c>
      <c r="E58" s="50">
        <f t="shared" si="1"/>
        <v>3.6003613240000001</v>
      </c>
      <c r="F58" s="52">
        <f t="shared" si="4"/>
        <v>0.58506981818182568</v>
      </c>
      <c r="G58" s="40">
        <f t="shared" si="2"/>
        <v>269.95699999999999</v>
      </c>
      <c r="H58" s="35">
        <f t="shared" si="5"/>
        <v>0.59155611741818448</v>
      </c>
      <c r="I58" s="34">
        <f t="shared" si="3"/>
        <v>6.8791515151515143E-3</v>
      </c>
    </row>
    <row r="59" spans="1:12">
      <c r="A59">
        <v>289.95600000000002</v>
      </c>
      <c r="B59" s="35">
        <v>3.6314899999999999</v>
      </c>
      <c r="C59" s="50">
        <v>2.25682E-4</v>
      </c>
      <c r="D59" s="52">
        <f t="shared" si="0"/>
        <v>0.60379999241211624</v>
      </c>
      <c r="E59" s="50">
        <f t="shared" si="1"/>
        <v>3.6005497052000002</v>
      </c>
      <c r="F59" s="52">
        <f t="shared" si="4"/>
        <v>0.59077833939394953</v>
      </c>
      <c r="G59" s="40">
        <f t="shared" si="2"/>
        <v>289.95600000000002</v>
      </c>
      <c r="H59" s="35">
        <f t="shared" si="5"/>
        <v>0.59728916590303283</v>
      </c>
      <c r="I59" s="34">
        <f t="shared" si="3"/>
        <v>6.8388484848484841E-3</v>
      </c>
    </row>
    <row r="60" spans="1:12">
      <c r="D60" s="52"/>
      <c r="F60" s="52"/>
      <c r="G60" s="40"/>
    </row>
    <row r="61" spans="1:12">
      <c r="D61" s="52"/>
      <c r="F61" s="52"/>
      <c r="G61" s="40"/>
    </row>
    <row r="62" spans="1:12">
      <c r="D62" s="52"/>
      <c r="F62" s="52"/>
      <c r="G62" s="40"/>
    </row>
    <row r="63" spans="1:12">
      <c r="D63" s="52"/>
      <c r="F63" s="52"/>
      <c r="G63" s="40"/>
    </row>
    <row r="64" spans="1:12">
      <c r="D64" s="52"/>
      <c r="F64" s="52"/>
      <c r="G64" s="40"/>
    </row>
    <row r="65" spans="4:7">
      <c r="D65" s="52"/>
      <c r="F65" s="52"/>
      <c r="G65" s="40"/>
    </row>
    <row r="66" spans="4:7">
      <c r="D66" s="52"/>
      <c r="F66" s="52"/>
      <c r="G66" s="40"/>
    </row>
    <row r="67" spans="4:7">
      <c r="D67" s="52"/>
      <c r="F67" s="52"/>
      <c r="G67" s="40"/>
    </row>
    <row r="68" spans="4:7">
      <c r="D68" s="52"/>
      <c r="F68" s="52"/>
      <c r="G68" s="40"/>
    </row>
    <row r="69" spans="4:7">
      <c r="D69" s="52"/>
      <c r="F69" s="52"/>
      <c r="G69" s="40"/>
    </row>
    <row r="70" spans="4:7">
      <c r="D70" s="52"/>
      <c r="F70" s="52"/>
      <c r="G70" s="40"/>
    </row>
    <row r="71" spans="4:7">
      <c r="D71" s="52"/>
      <c r="F71" s="52"/>
      <c r="G71" s="40"/>
    </row>
    <row r="72" spans="4:7">
      <c r="D72" s="52"/>
      <c r="F72" s="52"/>
      <c r="G72" s="40"/>
    </row>
    <row r="73" spans="4:7">
      <c r="D73" s="52"/>
      <c r="F73" s="52"/>
      <c r="G73" s="40"/>
    </row>
    <row r="74" spans="4:7">
      <c r="D74" s="52"/>
      <c r="F74" s="52"/>
      <c r="G74" s="40"/>
    </row>
    <row r="75" spans="4:7">
      <c r="D75" s="52"/>
      <c r="F75" s="52"/>
      <c r="G75" s="40"/>
    </row>
    <row r="76" spans="4:7">
      <c r="D76" s="52"/>
      <c r="F76" s="52"/>
      <c r="G76" s="40"/>
    </row>
    <row r="77" spans="4:7">
      <c r="D77" s="52"/>
      <c r="F77" s="52"/>
      <c r="G77" s="40"/>
    </row>
    <row r="78" spans="4:7">
      <c r="D78" s="52"/>
      <c r="F78" s="52"/>
      <c r="G78" s="40"/>
    </row>
    <row r="79" spans="4:7">
      <c r="D79" s="52"/>
      <c r="F79" s="52"/>
      <c r="G79" s="40"/>
    </row>
    <row r="80" spans="4:7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topLeftCell="A16" zoomScale="130" zoomScaleNormal="130" workbookViewId="0">
      <selection activeCell="K16" sqref="K16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/>
      <c r="G3"/>
      <c r="H3"/>
    </row>
    <row r="4" spans="1:9">
      <c r="A4" s="39">
        <v>3.5810540199999998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400</v>
      </c>
      <c r="B10" s="45"/>
      <c r="C10" s="44">
        <f>A4*(1+(A10-25)*A7)</f>
        <v>3.6115646002504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1" t="s">
        <v>36</v>
      </c>
      <c r="B15" s="61"/>
      <c r="C15" s="61"/>
      <c r="D15" s="61"/>
      <c r="E15" s="61"/>
      <c r="F15" s="61"/>
      <c r="G15" s="48"/>
      <c r="H15"/>
    </row>
    <row r="16" spans="1:9" ht="45.75" customHeight="1">
      <c r="A16" s="55" t="s">
        <v>47</v>
      </c>
      <c r="B16" s="49" t="s">
        <v>39</v>
      </c>
      <c r="C16" s="49" t="s">
        <v>45</v>
      </c>
      <c r="D16" s="51" t="s">
        <v>40</v>
      </c>
      <c r="E16" s="49" t="s">
        <v>41</v>
      </c>
      <c r="F16" s="54" t="s">
        <v>40</v>
      </c>
      <c r="G16" s="37" t="s">
        <v>48</v>
      </c>
      <c r="H16" s="49" t="s">
        <v>42</v>
      </c>
      <c r="I16" s="49" t="s">
        <v>46</v>
      </c>
    </row>
    <row r="17" spans="1:12">
      <c r="A17">
        <v>9.9209999999999994</v>
      </c>
      <c r="B17"/>
      <c r="C17"/>
      <c r="D17" s="52"/>
      <c r="E17" s="50"/>
      <c r="F17" s="52"/>
      <c r="G17" s="40">
        <f>A17</f>
        <v>9.9209999999999994</v>
      </c>
      <c r="I17" s="34"/>
      <c r="K17" s="34"/>
      <c r="L17" s="34"/>
    </row>
    <row r="18" spans="1:12">
      <c r="A18">
        <v>14.928000000000001</v>
      </c>
      <c r="B18"/>
      <c r="C18"/>
      <c r="D18" s="52"/>
      <c r="E18" s="50"/>
      <c r="F18" s="52"/>
      <c r="G18" s="40">
        <f t="shared" ref="G18:G48" si="0">A18</f>
        <v>14.928000000000001</v>
      </c>
      <c r="I18" s="34"/>
      <c r="K18" s="34"/>
      <c r="L18" s="34"/>
    </row>
    <row r="19" spans="1:12">
      <c r="A19">
        <v>17.611000000000001</v>
      </c>
      <c r="B19"/>
      <c r="C19"/>
      <c r="D19" s="52"/>
      <c r="E19" s="50"/>
      <c r="F19" s="52"/>
      <c r="G19" s="40">
        <f t="shared" si="0"/>
        <v>17.611000000000001</v>
      </c>
      <c r="I19" s="34"/>
      <c r="K19" s="34"/>
      <c r="L19" s="34"/>
    </row>
    <row r="20" spans="1:12">
      <c r="A20">
        <v>27.626000000000001</v>
      </c>
      <c r="B20"/>
      <c r="C20"/>
      <c r="D20" s="52"/>
      <c r="E20" s="50"/>
      <c r="F20" s="52"/>
      <c r="G20" s="40">
        <f t="shared" si="0"/>
        <v>27.626000000000001</v>
      </c>
      <c r="I20" s="34"/>
      <c r="K20" s="34"/>
      <c r="L20" s="34"/>
    </row>
    <row r="21" spans="1:12">
      <c r="A21">
        <v>37.640999999999998</v>
      </c>
      <c r="B21"/>
      <c r="C21"/>
      <c r="D21" s="52"/>
      <c r="E21" s="50"/>
      <c r="F21" s="52"/>
      <c r="G21" s="40">
        <f t="shared" si="0"/>
        <v>37.640999999999998</v>
      </c>
      <c r="I21" s="34"/>
      <c r="K21" s="34"/>
      <c r="L21" s="34"/>
    </row>
    <row r="22" spans="1:12">
      <c r="A22">
        <v>37.813000000000002</v>
      </c>
      <c r="B22"/>
      <c r="C22"/>
      <c r="D22" s="52"/>
      <c r="E22" s="50"/>
      <c r="F22" s="52"/>
      <c r="G22" s="40">
        <f t="shared" si="0"/>
        <v>37.813000000000002</v>
      </c>
      <c r="I22" s="34"/>
      <c r="K22" s="34"/>
      <c r="L22" s="34"/>
    </row>
    <row r="23" spans="1:12">
      <c r="A23">
        <v>47.625</v>
      </c>
      <c r="B23"/>
      <c r="C23"/>
      <c r="D23" s="52"/>
      <c r="E23" s="50"/>
      <c r="F23" s="52"/>
      <c r="G23" s="40">
        <f t="shared" si="0"/>
        <v>47.625</v>
      </c>
      <c r="I23" s="34"/>
      <c r="K23" s="34"/>
      <c r="L23" s="34"/>
    </row>
    <row r="24" spans="1:12">
      <c r="A24">
        <v>57.625</v>
      </c>
      <c r="B24">
        <v>3.65259</v>
      </c>
      <c r="C24">
        <v>1.7600000000000001E-3</v>
      </c>
      <c r="D24" s="52">
        <f t="shared" ref="D24:D48" si="1">(B24-$C$10)/0.033</f>
        <v>1.2431939318060592</v>
      </c>
      <c r="E24" s="50">
        <f t="shared" ref="E24:E48" si="2">B24*(1-($A$10-25)*$A$7)</f>
        <v>3.6214699332000002</v>
      </c>
      <c r="F24" s="52">
        <f t="shared" ref="F24:F48" si="3">(E24-$A$4)/0.033</f>
        <v>1.2247246424242537</v>
      </c>
      <c r="G24" s="40">
        <f t="shared" si="0"/>
        <v>57.625</v>
      </c>
      <c r="H24" s="35">
        <f t="shared" ref="H24:H48" si="4">(D24+F24)/2</f>
        <v>1.2339592871151566</v>
      </c>
      <c r="I24" s="34">
        <f t="shared" ref="I24:I48" si="5">C24/0.033</f>
        <v>5.333333333333333E-2</v>
      </c>
      <c r="K24" s="34"/>
      <c r="L24" s="34"/>
    </row>
    <row r="25" spans="1:12">
      <c r="A25">
        <v>67.623999999999995</v>
      </c>
      <c r="B25">
        <v>3.6501000000000001</v>
      </c>
      <c r="C25">
        <v>1.1999999999999999E-3</v>
      </c>
      <c r="D25" s="52">
        <f t="shared" si="1"/>
        <v>1.1677393863515173</v>
      </c>
      <c r="E25" s="50">
        <f t="shared" si="2"/>
        <v>3.6190011480000002</v>
      </c>
      <c r="F25" s="52">
        <f t="shared" si="3"/>
        <v>1.1499129696969796</v>
      </c>
      <c r="G25" s="40">
        <f t="shared" si="0"/>
        <v>67.623999999999995</v>
      </c>
      <c r="H25" s="35">
        <f t="shared" si="4"/>
        <v>1.1588261780242486</v>
      </c>
      <c r="I25" s="34">
        <f t="shared" si="5"/>
        <v>3.6363636363636362E-2</v>
      </c>
      <c r="K25" s="34"/>
      <c r="L25" s="34"/>
    </row>
    <row r="26" spans="1:12">
      <c r="A26">
        <v>77.608000000000004</v>
      </c>
      <c r="B26">
        <v>3.6489500000000001</v>
      </c>
      <c r="C26">
        <v>1.0499999999999999E-3</v>
      </c>
      <c r="D26" s="52">
        <f t="shared" si="1"/>
        <v>1.1328909015030331</v>
      </c>
      <c r="E26" s="50">
        <f t="shared" si="2"/>
        <v>3.6178609460000004</v>
      </c>
      <c r="F26" s="52">
        <f t="shared" si="3"/>
        <v>1.1153613939394111</v>
      </c>
      <c r="G26" s="40">
        <f t="shared" si="0"/>
        <v>77.608000000000004</v>
      </c>
      <c r="H26" s="35">
        <f t="shared" si="4"/>
        <v>1.1241261477212221</v>
      </c>
      <c r="I26" s="34">
        <f t="shared" si="5"/>
        <v>3.1818181818181815E-2</v>
      </c>
      <c r="K26" s="34"/>
      <c r="L26" s="34"/>
    </row>
    <row r="27" spans="1:12">
      <c r="A27">
        <v>87.623999999999995</v>
      </c>
      <c r="B27">
        <v>3.6483099999999999</v>
      </c>
      <c r="C27" s="34">
        <v>9.9750399999999997E-4</v>
      </c>
      <c r="D27" s="52">
        <f t="shared" si="1"/>
        <v>1.1134969621090876</v>
      </c>
      <c r="E27" s="50">
        <f t="shared" si="2"/>
        <v>3.6172263988000002</v>
      </c>
      <c r="F27" s="52">
        <f t="shared" si="3"/>
        <v>1.0961326909091014</v>
      </c>
      <c r="G27" s="40">
        <f t="shared" si="0"/>
        <v>87.623999999999995</v>
      </c>
      <c r="H27" s="35">
        <f t="shared" si="4"/>
        <v>1.1048148265090945</v>
      </c>
      <c r="I27" s="34">
        <f t="shared" si="5"/>
        <v>3.0227393939393936E-2</v>
      </c>
      <c r="K27" s="34"/>
      <c r="L27" s="34"/>
    </row>
    <row r="28" spans="1:12">
      <c r="A28">
        <v>97.623000000000005</v>
      </c>
      <c r="B28">
        <v>3.6476700000000002</v>
      </c>
      <c r="C28" s="34">
        <v>8.7737000000000004E-4</v>
      </c>
      <c r="D28" s="52">
        <f t="shared" si="1"/>
        <v>1.0941030227151558</v>
      </c>
      <c r="E28" s="50">
        <f t="shared" si="2"/>
        <v>3.6165918516000004</v>
      </c>
      <c r="F28" s="52">
        <f t="shared" si="3"/>
        <v>1.0769039878788051</v>
      </c>
      <c r="G28" s="40">
        <f t="shared" si="0"/>
        <v>97.623000000000005</v>
      </c>
      <c r="H28" s="35">
        <f t="shared" si="4"/>
        <v>1.0855035052969804</v>
      </c>
      <c r="I28" s="34">
        <f t="shared" si="5"/>
        <v>2.6586969696969696E-2</v>
      </c>
      <c r="K28" s="34"/>
      <c r="L28" s="34"/>
    </row>
    <row r="29" spans="1:12">
      <c r="A29">
        <v>107.63800000000001</v>
      </c>
      <c r="B29">
        <v>3.64758</v>
      </c>
      <c r="C29" s="34">
        <v>9.53016E-4</v>
      </c>
      <c r="D29" s="52">
        <f t="shared" si="1"/>
        <v>1.0913757499878787</v>
      </c>
      <c r="E29" s="50">
        <f t="shared" si="2"/>
        <v>3.6165026184000002</v>
      </c>
      <c r="F29" s="52">
        <f t="shared" si="3"/>
        <v>1.0741999515151626</v>
      </c>
      <c r="G29" s="40">
        <f t="shared" si="0"/>
        <v>107.63800000000001</v>
      </c>
      <c r="H29" s="35">
        <f t="shared" si="4"/>
        <v>1.0827878507515205</v>
      </c>
      <c r="I29" s="34">
        <f t="shared" si="5"/>
        <v>2.8879272727272726E-2</v>
      </c>
      <c r="K29" s="34"/>
      <c r="L29" s="34"/>
    </row>
    <row r="30" spans="1:12">
      <c r="A30">
        <v>117.63800000000001</v>
      </c>
      <c r="B30">
        <v>3.6474199999999999</v>
      </c>
      <c r="C30">
        <v>2.2200000000000002E-3</v>
      </c>
      <c r="D30" s="52">
        <f t="shared" si="1"/>
        <v>1.0865272651393889</v>
      </c>
      <c r="E30" s="50">
        <f t="shared" si="2"/>
        <v>3.6163439816</v>
      </c>
      <c r="F30" s="52">
        <f t="shared" si="3"/>
        <v>1.0693927757575816</v>
      </c>
      <c r="G30" s="40">
        <f t="shared" si="0"/>
        <v>117.63800000000001</v>
      </c>
      <c r="H30" s="35">
        <f t="shared" si="4"/>
        <v>1.0779600204484852</v>
      </c>
      <c r="I30" s="34">
        <f t="shared" si="5"/>
        <v>6.7272727272727276E-2</v>
      </c>
      <c r="K30" s="34"/>
      <c r="L30" s="34"/>
    </row>
    <row r="31" spans="1:12">
      <c r="A31">
        <v>127.63800000000001</v>
      </c>
      <c r="B31">
        <v>3.6473200000000001</v>
      </c>
      <c r="C31" s="34">
        <v>9.1785499999999997E-4</v>
      </c>
      <c r="D31" s="52">
        <f t="shared" si="1"/>
        <v>1.0834969621090931</v>
      </c>
      <c r="E31" s="50">
        <f t="shared" si="2"/>
        <v>3.6162448336000002</v>
      </c>
      <c r="F31" s="52">
        <f t="shared" si="3"/>
        <v>1.0663882909091005</v>
      </c>
      <c r="G31" s="40">
        <f t="shared" si="0"/>
        <v>127.63800000000001</v>
      </c>
      <c r="H31" s="35">
        <f t="shared" si="4"/>
        <v>1.0749426265090967</v>
      </c>
      <c r="I31" s="34">
        <f t="shared" si="5"/>
        <v>2.7813787878787875E-2</v>
      </c>
      <c r="K31" s="34"/>
      <c r="L31" s="34"/>
    </row>
    <row r="32" spans="1:12">
      <c r="A32">
        <v>137.637</v>
      </c>
      <c r="B32">
        <v>3.6472799999999999</v>
      </c>
      <c r="C32" s="34">
        <v>9.1648299999999995E-4</v>
      </c>
      <c r="D32" s="52">
        <f t="shared" si="1"/>
        <v>1.0822848408969639</v>
      </c>
      <c r="E32" s="50">
        <f t="shared" si="2"/>
        <v>3.6162051744000001</v>
      </c>
      <c r="F32" s="52">
        <f t="shared" si="3"/>
        <v>1.0651864969697051</v>
      </c>
      <c r="G32" s="40">
        <f t="shared" si="0"/>
        <v>137.637</v>
      </c>
      <c r="H32" s="35">
        <f t="shared" si="4"/>
        <v>1.0737356689333346</v>
      </c>
      <c r="I32" s="34">
        <f t="shared" si="5"/>
        <v>2.7772212121212118E-2</v>
      </c>
      <c r="K32" s="34"/>
      <c r="L32" s="34"/>
    </row>
    <row r="33" spans="1:12">
      <c r="A33">
        <v>147.637</v>
      </c>
      <c r="B33">
        <v>3.6471900000000002</v>
      </c>
      <c r="C33" s="34">
        <v>8.9828399999999995E-4</v>
      </c>
      <c r="D33" s="52">
        <f t="shared" si="1"/>
        <v>1.0795575681697001</v>
      </c>
      <c r="E33" s="50">
        <f t="shared" si="2"/>
        <v>3.6161159412000003</v>
      </c>
      <c r="F33" s="52">
        <f t="shared" si="3"/>
        <v>1.0624824606060761</v>
      </c>
      <c r="G33" s="40">
        <f t="shared" si="0"/>
        <v>147.637</v>
      </c>
      <c r="H33" s="35">
        <f t="shared" si="4"/>
        <v>1.0710200143878881</v>
      </c>
      <c r="I33" s="34">
        <f t="shared" si="5"/>
        <v>2.7220727272727271E-2</v>
      </c>
      <c r="K33" s="34"/>
      <c r="L33" s="34"/>
    </row>
    <row r="34" spans="1:12">
      <c r="A34">
        <v>157.636</v>
      </c>
      <c r="B34">
        <v>3.6471100000000001</v>
      </c>
      <c r="C34" s="34">
        <v>9.3396199999999999E-4</v>
      </c>
      <c r="D34" s="52">
        <f t="shared" si="1"/>
        <v>1.0771333257454554</v>
      </c>
      <c r="E34" s="50">
        <f t="shared" si="2"/>
        <v>3.6160366228000003</v>
      </c>
      <c r="F34" s="52">
        <f t="shared" si="3"/>
        <v>1.0600788727272856</v>
      </c>
      <c r="G34" s="40">
        <f t="shared" si="0"/>
        <v>157.636</v>
      </c>
      <c r="H34" s="35">
        <f t="shared" si="4"/>
        <v>1.0686060992363706</v>
      </c>
      <c r="I34" s="34">
        <f t="shared" si="5"/>
        <v>2.8301878787878786E-2</v>
      </c>
      <c r="K34" s="34"/>
      <c r="L34" s="34"/>
    </row>
    <row r="35" spans="1:12">
      <c r="A35">
        <v>167.636</v>
      </c>
      <c r="B35">
        <v>3.6469499999999999</v>
      </c>
      <c r="C35" s="34">
        <v>9.0219900000000001E-4</v>
      </c>
      <c r="D35" s="52">
        <f t="shared" si="1"/>
        <v>1.0722848408969656</v>
      </c>
      <c r="E35" s="50">
        <f t="shared" si="2"/>
        <v>3.6158779860000001</v>
      </c>
      <c r="F35" s="52">
        <f t="shared" si="3"/>
        <v>1.0552716969697049</v>
      </c>
      <c r="G35" s="40">
        <f t="shared" si="0"/>
        <v>167.636</v>
      </c>
      <c r="H35" s="35">
        <f t="shared" si="4"/>
        <v>1.0637782689333353</v>
      </c>
      <c r="I35" s="34">
        <f t="shared" si="5"/>
        <v>2.7339363636363634E-2</v>
      </c>
      <c r="K35" s="34"/>
      <c r="L35" s="34"/>
    </row>
    <row r="36" spans="1:12">
      <c r="A36">
        <v>177.636</v>
      </c>
      <c r="B36">
        <v>3.6468799999999999</v>
      </c>
      <c r="C36">
        <v>1.0200000000000001E-3</v>
      </c>
      <c r="D36" s="52">
        <f t="shared" si="1"/>
        <v>1.070163628775753</v>
      </c>
      <c r="E36" s="50">
        <f t="shared" si="2"/>
        <v>3.6158085824000001</v>
      </c>
      <c r="F36" s="52">
        <f t="shared" si="3"/>
        <v>1.0531685575757666</v>
      </c>
      <c r="G36" s="40">
        <f t="shared" si="0"/>
        <v>177.636</v>
      </c>
      <c r="H36" s="35">
        <f t="shared" si="4"/>
        <v>1.0616660931757598</v>
      </c>
      <c r="I36" s="34">
        <f t="shared" si="5"/>
        <v>3.090909090909091E-2</v>
      </c>
      <c r="K36" s="34"/>
      <c r="L36" s="34"/>
    </row>
    <row r="37" spans="1:12">
      <c r="A37">
        <v>187.63499999999999</v>
      </c>
      <c r="B37">
        <v>3.6469299999999998</v>
      </c>
      <c r="C37" s="34">
        <v>9.1377799999999996E-4</v>
      </c>
      <c r="D37" s="52">
        <f t="shared" si="1"/>
        <v>1.0716787802909009</v>
      </c>
      <c r="E37" s="50">
        <f t="shared" si="2"/>
        <v>3.6158581563999999</v>
      </c>
      <c r="F37" s="52">
        <f t="shared" si="3"/>
        <v>1.0546708000000005</v>
      </c>
      <c r="G37" s="40">
        <f t="shared" si="0"/>
        <v>187.63499999999999</v>
      </c>
      <c r="H37" s="35">
        <f t="shared" si="4"/>
        <v>1.0631747901454507</v>
      </c>
      <c r="I37" s="34">
        <f t="shared" si="5"/>
        <v>2.7690242424242423E-2</v>
      </c>
      <c r="K37" s="34"/>
      <c r="L37" s="34"/>
    </row>
    <row r="38" spans="1:12">
      <c r="A38">
        <v>197.63499999999999</v>
      </c>
      <c r="B38">
        <v>3.64689</v>
      </c>
      <c r="C38" s="34">
        <v>8.8980699999999995E-4</v>
      </c>
      <c r="D38" s="52">
        <f t="shared" si="1"/>
        <v>1.0704666590787852</v>
      </c>
      <c r="E38" s="50">
        <f t="shared" si="2"/>
        <v>3.6158184972000003</v>
      </c>
      <c r="F38" s="52">
        <f t="shared" si="3"/>
        <v>1.0534690060606187</v>
      </c>
      <c r="G38" s="40">
        <f t="shared" si="0"/>
        <v>197.63499999999999</v>
      </c>
      <c r="H38" s="35">
        <f t="shared" si="4"/>
        <v>1.061967832569702</v>
      </c>
      <c r="I38" s="34">
        <f t="shared" si="5"/>
        <v>2.6963848484848483E-2</v>
      </c>
      <c r="K38" s="34"/>
      <c r="L38" s="34"/>
    </row>
    <row r="39" spans="1:12">
      <c r="A39">
        <v>207.63399999999999</v>
      </c>
      <c r="B39">
        <v>3.64724</v>
      </c>
      <c r="C39" s="34">
        <v>9.1521500000000004E-4</v>
      </c>
      <c r="D39" s="52">
        <f t="shared" si="1"/>
        <v>1.0810727196848482</v>
      </c>
      <c r="E39" s="50">
        <f t="shared" si="2"/>
        <v>3.6161655152000001</v>
      </c>
      <c r="F39" s="52">
        <f t="shared" si="3"/>
        <v>1.06398470303031</v>
      </c>
      <c r="G39" s="40">
        <f t="shared" si="0"/>
        <v>207.63399999999999</v>
      </c>
      <c r="H39" s="35">
        <f t="shared" si="4"/>
        <v>1.0725287113575792</v>
      </c>
      <c r="I39" s="34">
        <f t="shared" si="5"/>
        <v>2.7733787878787879E-2</v>
      </c>
      <c r="K39" s="34"/>
      <c r="L39" s="34"/>
    </row>
    <row r="40" spans="1:12">
      <c r="A40">
        <v>217.63399999999999</v>
      </c>
      <c r="B40">
        <v>3.6470199999999999</v>
      </c>
      <c r="C40" s="34">
        <v>9.0268599999999998E-4</v>
      </c>
      <c r="D40" s="52">
        <f t="shared" si="1"/>
        <v>1.074406053018178</v>
      </c>
      <c r="E40" s="50">
        <f t="shared" si="2"/>
        <v>3.6159473896000001</v>
      </c>
      <c r="F40" s="52">
        <f t="shared" si="3"/>
        <v>1.057374836363643</v>
      </c>
      <c r="G40" s="40">
        <f t="shared" si="0"/>
        <v>217.63399999999999</v>
      </c>
      <c r="H40" s="35">
        <f t="shared" si="4"/>
        <v>1.0658904446909105</v>
      </c>
      <c r="I40" s="34">
        <f t="shared" si="5"/>
        <v>2.7354121212121212E-2</v>
      </c>
      <c r="K40" s="34"/>
      <c r="L40" s="34"/>
    </row>
    <row r="41" spans="1:12">
      <c r="A41">
        <v>227.63399999999999</v>
      </c>
      <c r="B41">
        <v>3.6471300000000002</v>
      </c>
      <c r="C41" s="34">
        <v>8.9472100000000001E-4</v>
      </c>
      <c r="D41" s="52">
        <f t="shared" si="1"/>
        <v>1.0777393863515199</v>
      </c>
      <c r="E41" s="50">
        <f t="shared" si="2"/>
        <v>3.6160564524000005</v>
      </c>
      <c r="F41" s="52">
        <f t="shared" si="3"/>
        <v>1.0606797696969901</v>
      </c>
      <c r="G41" s="40">
        <f t="shared" si="0"/>
        <v>227.63399999999999</v>
      </c>
      <c r="H41" s="35">
        <f t="shared" si="4"/>
        <v>1.069209578024255</v>
      </c>
      <c r="I41" s="34">
        <f t="shared" si="5"/>
        <v>2.7112757575757575E-2</v>
      </c>
      <c r="K41" s="34"/>
      <c r="L41" s="34"/>
    </row>
    <row r="42" spans="1:12">
      <c r="A42">
        <v>237.63300000000001</v>
      </c>
      <c r="B42">
        <v>3.64723</v>
      </c>
      <c r="C42" s="34">
        <v>9.6866499999999996E-4</v>
      </c>
      <c r="D42" s="52">
        <f t="shared" si="1"/>
        <v>1.0807696893818157</v>
      </c>
      <c r="E42" s="50">
        <f t="shared" si="2"/>
        <v>3.6161556003999999</v>
      </c>
      <c r="F42" s="52">
        <f t="shared" si="3"/>
        <v>1.0636842545454579</v>
      </c>
      <c r="G42" s="40">
        <f t="shared" si="0"/>
        <v>237.63300000000001</v>
      </c>
      <c r="H42" s="35">
        <f t="shared" si="4"/>
        <v>1.0722269719636368</v>
      </c>
      <c r="I42" s="34">
        <f t="shared" si="5"/>
        <v>2.9353484848484847E-2</v>
      </c>
      <c r="K42" s="34"/>
      <c r="L42" s="34"/>
    </row>
    <row r="43" spans="1:12">
      <c r="A43">
        <v>247.648</v>
      </c>
      <c r="B43">
        <v>3.6470600000000002</v>
      </c>
      <c r="C43" s="34">
        <v>9.2143800000000001E-4</v>
      </c>
      <c r="D43" s="52">
        <f t="shared" si="1"/>
        <v>1.0756181742303073</v>
      </c>
      <c r="E43" s="50">
        <f t="shared" si="2"/>
        <v>3.6159870488000001</v>
      </c>
      <c r="F43" s="52">
        <f t="shared" si="3"/>
        <v>1.0585766303030384</v>
      </c>
      <c r="G43" s="40">
        <f t="shared" si="0"/>
        <v>247.648</v>
      </c>
      <c r="H43" s="35">
        <f t="shared" si="4"/>
        <v>1.0670974022666728</v>
      </c>
      <c r="I43" s="34">
        <f t="shared" si="5"/>
        <v>2.7922363636363634E-2</v>
      </c>
      <c r="K43" s="34"/>
      <c r="L43" s="34"/>
    </row>
    <row r="44" spans="1:12">
      <c r="A44">
        <v>257.64800000000002</v>
      </c>
      <c r="B44">
        <v>3.6471399999999998</v>
      </c>
      <c r="C44" s="34">
        <v>8.6366199999999996E-4</v>
      </c>
      <c r="D44" s="52">
        <f t="shared" si="1"/>
        <v>1.0780424166545386</v>
      </c>
      <c r="E44" s="50">
        <f t="shared" si="2"/>
        <v>3.6160663671999997</v>
      </c>
      <c r="F44" s="52">
        <f t="shared" si="3"/>
        <v>1.0609802181818153</v>
      </c>
      <c r="G44" s="40">
        <f t="shared" si="0"/>
        <v>257.64800000000002</v>
      </c>
      <c r="H44" s="35">
        <f t="shared" si="4"/>
        <v>1.069511317418177</v>
      </c>
      <c r="I44" s="34">
        <f t="shared" si="5"/>
        <v>2.6171575757575755E-2</v>
      </c>
      <c r="K44" s="34"/>
      <c r="L44" s="34"/>
    </row>
    <row r="45" spans="1:12">
      <c r="A45">
        <v>267.66300000000001</v>
      </c>
      <c r="B45">
        <v>3.6470899999999999</v>
      </c>
      <c r="C45">
        <v>1.0300000000000001E-3</v>
      </c>
      <c r="D45" s="52">
        <f t="shared" si="1"/>
        <v>1.0765272651393907</v>
      </c>
      <c r="E45" s="50">
        <f t="shared" si="2"/>
        <v>3.6160167932</v>
      </c>
      <c r="F45" s="52">
        <f t="shared" si="3"/>
        <v>1.0594779757575814</v>
      </c>
      <c r="G45" s="40">
        <f t="shared" si="0"/>
        <v>267.66300000000001</v>
      </c>
      <c r="H45" s="35">
        <f t="shared" si="4"/>
        <v>1.068002620448486</v>
      </c>
      <c r="I45" s="34">
        <f t="shared" si="5"/>
        <v>3.1212121212121215E-2</v>
      </c>
      <c r="K45" s="34"/>
      <c r="L45" s="34"/>
    </row>
    <row r="46" spans="1:12">
      <c r="A46">
        <v>277.66300000000001</v>
      </c>
      <c r="B46">
        <v>3.6472799999999999</v>
      </c>
      <c r="C46" s="34">
        <v>9.3181999999999998E-4</v>
      </c>
      <c r="D46" s="52">
        <f t="shared" si="1"/>
        <v>1.0822848408969639</v>
      </c>
      <c r="E46" s="50">
        <f t="shared" si="2"/>
        <v>3.6162051744000001</v>
      </c>
      <c r="F46" s="52">
        <f t="shared" si="3"/>
        <v>1.0651864969697051</v>
      </c>
      <c r="G46" s="40">
        <f t="shared" si="0"/>
        <v>277.66300000000001</v>
      </c>
      <c r="H46" s="35">
        <f t="shared" si="4"/>
        <v>1.0737356689333346</v>
      </c>
      <c r="I46" s="34">
        <f t="shared" si="5"/>
        <v>2.8236969696969694E-2</v>
      </c>
      <c r="K46" s="34"/>
      <c r="L46" s="34"/>
    </row>
    <row r="47" spans="1:12">
      <c r="A47">
        <v>287.66199999999998</v>
      </c>
      <c r="B47">
        <v>3.6471200000000001</v>
      </c>
      <c r="C47" s="34">
        <v>9.5486400000000004E-4</v>
      </c>
      <c r="D47" s="52">
        <f t="shared" si="1"/>
        <v>1.0774363560484876</v>
      </c>
      <c r="E47" s="50">
        <f t="shared" si="2"/>
        <v>3.6160465376000004</v>
      </c>
      <c r="F47" s="52">
        <f t="shared" si="3"/>
        <v>1.0603793212121377</v>
      </c>
      <c r="G47" s="40">
        <f t="shared" si="0"/>
        <v>287.66199999999998</v>
      </c>
      <c r="H47" s="35">
        <f t="shared" si="4"/>
        <v>1.0689078386303126</v>
      </c>
      <c r="I47" s="34">
        <f t="shared" si="5"/>
        <v>2.8935272727272726E-2</v>
      </c>
      <c r="L47" s="34"/>
    </row>
    <row r="48" spans="1:12">
      <c r="A48">
        <v>297.66199999999998</v>
      </c>
      <c r="B48">
        <v>3.64717</v>
      </c>
      <c r="C48" s="34">
        <v>9.0353899999999997E-4</v>
      </c>
      <c r="D48" s="52">
        <f t="shared" si="1"/>
        <v>1.0789515075636356</v>
      </c>
      <c r="E48" s="50">
        <f t="shared" si="2"/>
        <v>3.6160961116000001</v>
      </c>
      <c r="F48" s="52">
        <f t="shared" si="3"/>
        <v>1.0618815636363717</v>
      </c>
      <c r="G48" s="40">
        <f t="shared" si="0"/>
        <v>297.66199999999998</v>
      </c>
      <c r="H48" s="35">
        <f t="shared" si="4"/>
        <v>1.0704165356000037</v>
      </c>
      <c r="I48" s="34">
        <f t="shared" si="5"/>
        <v>2.7379969696969694E-2</v>
      </c>
      <c r="L48" s="34"/>
    </row>
    <row r="49" spans="3:12">
      <c r="C49" s="50"/>
      <c r="D49" s="52"/>
      <c r="E49" s="50"/>
      <c r="F49" s="52"/>
      <c r="G49" s="40"/>
      <c r="I49" s="34"/>
      <c r="L49" s="34"/>
    </row>
    <row r="50" spans="3:12">
      <c r="C50" s="50"/>
      <c r="D50" s="52"/>
      <c r="E50" s="50"/>
      <c r="F50" s="52"/>
      <c r="G50" s="40"/>
      <c r="I50" s="34"/>
      <c r="L50" s="34"/>
    </row>
    <row r="51" spans="3:12">
      <c r="C51" s="50"/>
      <c r="D51" s="52"/>
      <c r="E51" s="50"/>
      <c r="F51" s="52"/>
      <c r="G51" s="40"/>
      <c r="I51" s="34"/>
      <c r="L51" s="34"/>
    </row>
    <row r="52" spans="3:12">
      <c r="C52" s="50"/>
      <c r="D52" s="52"/>
      <c r="E52" s="50"/>
      <c r="F52" s="52"/>
      <c r="G52" s="40"/>
      <c r="I52" s="34"/>
      <c r="L52" s="34"/>
    </row>
    <row r="53" spans="3:12">
      <c r="C53" s="50"/>
      <c r="D53" s="52"/>
      <c r="E53" s="50"/>
      <c r="F53" s="52"/>
      <c r="G53" s="40"/>
      <c r="I53" s="34"/>
      <c r="L53" s="34"/>
    </row>
    <row r="54" spans="3:12">
      <c r="C54" s="50"/>
      <c r="D54" s="52"/>
      <c r="E54" s="50"/>
      <c r="F54" s="52"/>
      <c r="G54" s="40"/>
      <c r="I54" s="34"/>
    </row>
    <row r="55" spans="3:12">
      <c r="C55" s="50"/>
      <c r="D55" s="52"/>
      <c r="E55" s="50"/>
      <c r="F55" s="52"/>
      <c r="G55" s="40"/>
      <c r="I55" s="34"/>
    </row>
    <row r="56" spans="3:12">
      <c r="C56" s="50"/>
      <c r="D56" s="52"/>
      <c r="E56" s="50"/>
      <c r="F56" s="52"/>
      <c r="G56" s="40"/>
      <c r="I56" s="34"/>
    </row>
    <row r="57" spans="3:12">
      <c r="C57" s="50"/>
      <c r="D57" s="52"/>
      <c r="E57" s="50"/>
      <c r="F57" s="52"/>
      <c r="G57" s="40"/>
      <c r="I57" s="34"/>
    </row>
    <row r="58" spans="3:12">
      <c r="C58" s="50"/>
      <c r="D58" s="52"/>
      <c r="E58" s="50"/>
      <c r="F58" s="52"/>
      <c r="G58" s="40"/>
      <c r="I58" s="34"/>
    </row>
    <row r="59" spans="3:12">
      <c r="C59" s="50"/>
      <c r="D59" s="52"/>
      <c r="E59" s="50"/>
      <c r="F59" s="52"/>
      <c r="G59" s="40"/>
      <c r="I59" s="34"/>
    </row>
    <row r="60" spans="3:12">
      <c r="D60" s="52"/>
      <c r="F60" s="52"/>
      <c r="G60" s="40"/>
    </row>
    <row r="61" spans="3:12">
      <c r="D61" s="52"/>
      <c r="F61" s="52"/>
      <c r="G61" s="40"/>
    </row>
    <row r="62" spans="3:12">
      <c r="D62" s="52"/>
      <c r="F62" s="52"/>
      <c r="G62" s="40"/>
    </row>
    <row r="63" spans="3:12">
      <c r="D63" s="52"/>
      <c r="F63" s="52"/>
      <c r="G63" s="40"/>
    </row>
    <row r="64" spans="3:12">
      <c r="D64" s="52"/>
      <c r="F64" s="52"/>
      <c r="G64" s="40"/>
    </row>
    <row r="65" spans="4:7">
      <c r="D65" s="52"/>
      <c r="F65" s="52"/>
      <c r="G65" s="40"/>
    </row>
    <row r="66" spans="4:7">
      <c r="D66" s="52"/>
      <c r="F66" s="52"/>
      <c r="G66" s="40"/>
    </row>
    <row r="67" spans="4:7">
      <c r="D67" s="52"/>
      <c r="F67" s="52"/>
      <c r="G67" s="40"/>
    </row>
    <row r="68" spans="4:7">
      <c r="D68" s="52"/>
      <c r="F68" s="52"/>
      <c r="G68" s="40"/>
    </row>
    <row r="69" spans="4:7">
      <c r="D69" s="52"/>
      <c r="F69" s="52"/>
      <c r="G69" s="40"/>
    </row>
    <row r="70" spans="4:7">
      <c r="D70" s="52"/>
      <c r="F70" s="52"/>
      <c r="G70" s="40"/>
    </row>
    <row r="71" spans="4:7">
      <c r="D71" s="52"/>
      <c r="F71" s="52"/>
      <c r="G71" s="40"/>
    </row>
    <row r="72" spans="4:7">
      <c r="D72" s="52"/>
      <c r="F72" s="52"/>
      <c r="G72" s="40"/>
    </row>
    <row r="73" spans="4:7">
      <c r="D73" s="52"/>
      <c r="F73" s="52"/>
      <c r="G73" s="40"/>
    </row>
    <row r="74" spans="4:7">
      <c r="D74" s="52"/>
      <c r="F74" s="52"/>
      <c r="G74" s="40"/>
    </row>
    <row r="75" spans="4:7">
      <c r="D75" s="52"/>
      <c r="F75" s="52"/>
      <c r="G75" s="40"/>
    </row>
    <row r="76" spans="4:7">
      <c r="D76" s="52"/>
      <c r="F76" s="52"/>
      <c r="G76" s="40"/>
    </row>
    <row r="77" spans="4:7">
      <c r="D77" s="52"/>
      <c r="F77" s="52"/>
      <c r="G77" s="40"/>
    </row>
    <row r="78" spans="4:7">
      <c r="D78" s="52"/>
      <c r="F78" s="52"/>
      <c r="G78" s="40"/>
    </row>
    <row r="79" spans="4:7">
      <c r="D79" s="52"/>
      <c r="F79" s="52"/>
      <c r="G79" s="40"/>
    </row>
    <row r="80" spans="4:7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9"/>
  <sheetViews>
    <sheetView topLeftCell="A10" zoomScale="130" zoomScaleNormal="130" workbookViewId="0">
      <selection activeCell="D12" sqref="D12:D36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2" spans="1:8" ht="13.5" thickBot="1">
      <c r="A2" s="47"/>
      <c r="B2">
        <v>3.6168999999999998</v>
      </c>
      <c r="C2" s="47"/>
      <c r="D2" s="47"/>
    </row>
    <row r="3" spans="1:8" ht="18.75" thickTop="1">
      <c r="A3" s="61" t="s">
        <v>36</v>
      </c>
      <c r="B3" s="61"/>
      <c r="C3" s="61"/>
      <c r="D3" s="61"/>
    </row>
    <row r="4" spans="1:8" ht="45.75" customHeight="1">
      <c r="A4" s="55" t="s">
        <v>47</v>
      </c>
      <c r="B4" s="49" t="s">
        <v>39</v>
      </c>
      <c r="C4" s="49" t="s">
        <v>45</v>
      </c>
      <c r="D4" s="51" t="s">
        <v>40</v>
      </c>
      <c r="E4" s="49" t="s">
        <v>46</v>
      </c>
    </row>
    <row r="5" spans="1:8">
      <c r="A5">
        <v>9.9209999999999994</v>
      </c>
      <c r="B5"/>
      <c r="C5"/>
      <c r="D5" s="52"/>
      <c r="E5" s="34"/>
      <c r="G5" s="34"/>
      <c r="H5" s="34"/>
    </row>
    <row r="6" spans="1:8">
      <c r="A6">
        <v>14.928000000000001</v>
      </c>
      <c r="B6"/>
      <c r="C6"/>
      <c r="D6" s="52"/>
      <c r="E6" s="34"/>
      <c r="G6" s="34"/>
      <c r="H6" s="34"/>
    </row>
    <row r="7" spans="1:8">
      <c r="A7">
        <v>17.611000000000001</v>
      </c>
      <c r="B7"/>
      <c r="C7"/>
      <c r="D7" s="52"/>
      <c r="E7" s="34"/>
      <c r="G7" s="34"/>
      <c r="H7" s="34"/>
    </row>
    <row r="8" spans="1:8">
      <c r="A8">
        <v>27.626000000000001</v>
      </c>
      <c r="B8"/>
      <c r="C8"/>
      <c r="D8" s="52"/>
      <c r="E8" s="34"/>
      <c r="G8" s="34"/>
      <c r="H8" s="34"/>
    </row>
    <row r="9" spans="1:8">
      <c r="A9">
        <v>37.640999999999998</v>
      </c>
      <c r="B9"/>
      <c r="C9"/>
      <c r="D9" s="52"/>
      <c r="E9" s="34"/>
      <c r="G9" s="34"/>
      <c r="H9" s="34"/>
    </row>
    <row r="10" spans="1:8">
      <c r="A10">
        <v>37.813000000000002</v>
      </c>
      <c r="B10"/>
      <c r="C10"/>
      <c r="D10" s="52"/>
      <c r="E10" s="34"/>
      <c r="G10" s="34"/>
      <c r="H10" s="34"/>
    </row>
    <row r="11" spans="1:8">
      <c r="A11">
        <v>47.625</v>
      </c>
      <c r="B11"/>
      <c r="C11"/>
      <c r="D11" s="52"/>
      <c r="E11" s="34"/>
      <c r="G11" s="34"/>
      <c r="H11" s="34"/>
    </row>
    <row r="12" spans="1:8">
      <c r="A12">
        <v>57.625</v>
      </c>
      <c r="B12">
        <v>3.65259</v>
      </c>
      <c r="C12">
        <v>1.7600000000000001E-3</v>
      </c>
      <c r="D12" s="52">
        <f>0.22+(B12-$B$2)/0.033</f>
        <v>1.3015151515151582</v>
      </c>
      <c r="E12" s="34">
        <f t="shared" ref="E12:E36" si="0">C12/0.033</f>
        <v>5.333333333333333E-2</v>
      </c>
      <c r="G12" s="34"/>
      <c r="H12" s="34"/>
    </row>
    <row r="13" spans="1:8">
      <c r="A13">
        <v>67.623999999999995</v>
      </c>
      <c r="B13">
        <v>3.6501000000000001</v>
      </c>
      <c r="C13">
        <v>1.1999999999999999E-3</v>
      </c>
      <c r="D13" s="52">
        <f t="shared" ref="D13:D36" si="1">0.22+(B13-$B$2)/0.033</f>
        <v>1.2260606060606163</v>
      </c>
      <c r="E13" s="34">
        <f t="shared" si="0"/>
        <v>3.6363636363636362E-2</v>
      </c>
      <c r="G13" s="34"/>
      <c r="H13" s="34"/>
    </row>
    <row r="14" spans="1:8">
      <c r="A14">
        <v>77.608000000000004</v>
      </c>
      <c r="B14">
        <v>3.6489500000000001</v>
      </c>
      <c r="C14">
        <v>1.0499999999999999E-3</v>
      </c>
      <c r="D14" s="52">
        <f t="shared" si="1"/>
        <v>1.191212121212132</v>
      </c>
      <c r="E14" s="34">
        <f t="shared" si="0"/>
        <v>3.1818181818181815E-2</v>
      </c>
      <c r="G14" s="34"/>
      <c r="H14" s="34"/>
    </row>
    <row r="15" spans="1:8">
      <c r="A15">
        <v>87.623999999999995</v>
      </c>
      <c r="B15">
        <v>3.6483099999999999</v>
      </c>
      <c r="C15" s="34">
        <v>9.9750399999999997E-4</v>
      </c>
      <c r="D15" s="52">
        <f t="shared" si="1"/>
        <v>1.1718181818181868</v>
      </c>
      <c r="E15" s="34">
        <f t="shared" si="0"/>
        <v>3.0227393939393936E-2</v>
      </c>
      <c r="G15" s="34"/>
      <c r="H15" s="34"/>
    </row>
    <row r="16" spans="1:8">
      <c r="A16">
        <v>97.623000000000005</v>
      </c>
      <c r="B16">
        <v>3.6476700000000002</v>
      </c>
      <c r="C16" s="34">
        <v>8.7737000000000004E-4</v>
      </c>
      <c r="D16" s="52">
        <f t="shared" si="1"/>
        <v>1.1524242424242548</v>
      </c>
      <c r="E16" s="34">
        <f t="shared" si="0"/>
        <v>2.6586969696969696E-2</v>
      </c>
      <c r="G16" s="34"/>
      <c r="H16" s="34"/>
    </row>
    <row r="17" spans="1:8">
      <c r="A17">
        <v>107.63800000000001</v>
      </c>
      <c r="B17">
        <v>3.64758</v>
      </c>
      <c r="C17" s="34">
        <v>9.53016E-4</v>
      </c>
      <c r="D17" s="52">
        <f t="shared" si="1"/>
        <v>1.1496969696969777</v>
      </c>
      <c r="E17" s="34">
        <f t="shared" si="0"/>
        <v>2.8879272727272726E-2</v>
      </c>
      <c r="G17" s="34"/>
      <c r="H17" s="34"/>
    </row>
    <row r="18" spans="1:8">
      <c r="A18">
        <v>117.63800000000001</v>
      </c>
      <c r="B18">
        <v>3.6474199999999999</v>
      </c>
      <c r="C18">
        <v>2.2200000000000002E-3</v>
      </c>
      <c r="D18" s="52">
        <f t="shared" si="1"/>
        <v>1.1448484848484879</v>
      </c>
      <c r="E18" s="34">
        <f t="shared" si="0"/>
        <v>6.7272727272727276E-2</v>
      </c>
      <c r="G18" s="34"/>
      <c r="H18" s="34"/>
    </row>
    <row r="19" spans="1:8">
      <c r="A19">
        <v>127.63800000000001</v>
      </c>
      <c r="B19">
        <v>3.6473200000000001</v>
      </c>
      <c r="C19" s="34">
        <v>9.1785499999999997E-4</v>
      </c>
      <c r="D19" s="52">
        <f t="shared" si="1"/>
        <v>1.1418181818181921</v>
      </c>
      <c r="E19" s="34">
        <f t="shared" si="0"/>
        <v>2.7813787878787875E-2</v>
      </c>
      <c r="G19" s="34"/>
      <c r="H19" s="34"/>
    </row>
    <row r="20" spans="1:8">
      <c r="A20">
        <v>137.637</v>
      </c>
      <c r="B20">
        <v>3.6472799999999999</v>
      </c>
      <c r="C20" s="34">
        <v>9.1648299999999995E-4</v>
      </c>
      <c r="D20" s="52">
        <f t="shared" si="1"/>
        <v>1.1406060606060628</v>
      </c>
      <c r="E20" s="34">
        <f t="shared" si="0"/>
        <v>2.7772212121212118E-2</v>
      </c>
      <c r="G20" s="34"/>
      <c r="H20" s="34"/>
    </row>
    <row r="21" spans="1:8">
      <c r="A21">
        <v>147.637</v>
      </c>
      <c r="B21">
        <v>3.6471900000000002</v>
      </c>
      <c r="C21" s="34">
        <v>8.9828399999999995E-4</v>
      </c>
      <c r="D21" s="52">
        <f t="shared" si="1"/>
        <v>1.137878787878799</v>
      </c>
      <c r="E21" s="34">
        <f t="shared" si="0"/>
        <v>2.7220727272727271E-2</v>
      </c>
      <c r="G21" s="34"/>
      <c r="H21" s="34"/>
    </row>
    <row r="22" spans="1:8">
      <c r="A22">
        <v>157.636</v>
      </c>
      <c r="B22">
        <v>3.6471100000000001</v>
      </c>
      <c r="C22" s="34">
        <v>9.3396199999999999E-4</v>
      </c>
      <c r="D22" s="52">
        <f t="shared" si="1"/>
        <v>1.1354545454545544</v>
      </c>
      <c r="E22" s="34">
        <f t="shared" si="0"/>
        <v>2.8301878787878786E-2</v>
      </c>
      <c r="G22" s="34"/>
      <c r="H22" s="34"/>
    </row>
    <row r="23" spans="1:8">
      <c r="A23">
        <v>167.636</v>
      </c>
      <c r="B23">
        <v>3.6469499999999999</v>
      </c>
      <c r="C23" s="34">
        <v>9.0219900000000001E-4</v>
      </c>
      <c r="D23" s="52">
        <f t="shared" si="1"/>
        <v>1.1306060606060646</v>
      </c>
      <c r="E23" s="34">
        <f t="shared" si="0"/>
        <v>2.7339363636363634E-2</v>
      </c>
      <c r="G23" s="34"/>
      <c r="H23" s="34"/>
    </row>
    <row r="24" spans="1:8">
      <c r="A24">
        <v>177.636</v>
      </c>
      <c r="B24">
        <v>3.6468799999999999</v>
      </c>
      <c r="C24">
        <v>1.0200000000000001E-3</v>
      </c>
      <c r="D24" s="52">
        <f t="shared" si="1"/>
        <v>1.128484848484852</v>
      </c>
      <c r="E24" s="34">
        <f t="shared" si="0"/>
        <v>3.090909090909091E-2</v>
      </c>
      <c r="G24" s="34"/>
      <c r="H24" s="34"/>
    </row>
    <row r="25" spans="1:8">
      <c r="A25">
        <v>187.63499999999999</v>
      </c>
      <c r="B25">
        <v>3.6469299999999998</v>
      </c>
      <c r="C25" s="34">
        <v>9.1377799999999996E-4</v>
      </c>
      <c r="D25" s="52">
        <f t="shared" si="1"/>
        <v>1.1300000000000001</v>
      </c>
      <c r="E25" s="34">
        <f t="shared" si="0"/>
        <v>2.7690242424242423E-2</v>
      </c>
      <c r="G25" s="34"/>
      <c r="H25" s="34"/>
    </row>
    <row r="26" spans="1:8">
      <c r="A26">
        <v>197.63499999999999</v>
      </c>
      <c r="B26">
        <v>3.64689</v>
      </c>
      <c r="C26" s="34">
        <v>8.8980699999999995E-4</v>
      </c>
      <c r="D26" s="52">
        <f t="shared" si="1"/>
        <v>1.1287878787878842</v>
      </c>
      <c r="E26" s="34">
        <f t="shared" si="0"/>
        <v>2.6963848484848483E-2</v>
      </c>
      <c r="G26" s="34"/>
      <c r="H26" s="34"/>
    </row>
    <row r="27" spans="1:8">
      <c r="A27">
        <v>207.63399999999999</v>
      </c>
      <c r="B27">
        <v>3.64724</v>
      </c>
      <c r="C27" s="34">
        <v>9.1521500000000004E-4</v>
      </c>
      <c r="D27" s="52">
        <f t="shared" si="1"/>
        <v>1.1393939393939472</v>
      </c>
      <c r="E27" s="34">
        <f t="shared" si="0"/>
        <v>2.7733787878787879E-2</v>
      </c>
      <c r="G27" s="34"/>
      <c r="H27" s="34"/>
    </row>
    <row r="28" spans="1:8">
      <c r="A28">
        <v>217.63399999999999</v>
      </c>
      <c r="B28">
        <v>3.6470199999999999</v>
      </c>
      <c r="C28" s="34">
        <v>9.0268599999999998E-4</v>
      </c>
      <c r="D28" s="52">
        <f t="shared" si="1"/>
        <v>1.1327272727272772</v>
      </c>
      <c r="E28" s="34">
        <f t="shared" si="0"/>
        <v>2.7354121212121212E-2</v>
      </c>
      <c r="G28" s="34"/>
      <c r="H28" s="34"/>
    </row>
    <row r="29" spans="1:8">
      <c r="A29">
        <v>227.63399999999999</v>
      </c>
      <c r="B29">
        <v>3.6471300000000002</v>
      </c>
      <c r="C29" s="34">
        <v>8.9472100000000001E-4</v>
      </c>
      <c r="D29" s="52">
        <f t="shared" si="1"/>
        <v>1.1360606060606189</v>
      </c>
      <c r="E29" s="34">
        <f t="shared" si="0"/>
        <v>2.7112757575757575E-2</v>
      </c>
      <c r="G29" s="34"/>
      <c r="H29" s="34"/>
    </row>
    <row r="30" spans="1:8">
      <c r="A30">
        <v>237.63300000000001</v>
      </c>
      <c r="B30">
        <v>3.64723</v>
      </c>
      <c r="C30" s="34">
        <v>9.6866499999999996E-4</v>
      </c>
      <c r="D30" s="52">
        <f t="shared" si="1"/>
        <v>1.1390909090909149</v>
      </c>
      <c r="E30" s="34">
        <f t="shared" si="0"/>
        <v>2.9353484848484847E-2</v>
      </c>
      <c r="G30" s="34"/>
      <c r="H30" s="34"/>
    </row>
    <row r="31" spans="1:8">
      <c r="A31">
        <v>247.648</v>
      </c>
      <c r="B31">
        <v>3.6470600000000002</v>
      </c>
      <c r="C31" s="34">
        <v>9.2143800000000001E-4</v>
      </c>
      <c r="D31" s="52">
        <f t="shared" si="1"/>
        <v>1.1339393939394062</v>
      </c>
      <c r="E31" s="34">
        <f t="shared" si="0"/>
        <v>2.7922363636363634E-2</v>
      </c>
      <c r="G31" s="34"/>
      <c r="H31" s="34"/>
    </row>
    <row r="32" spans="1:8">
      <c r="A32">
        <v>257.64800000000002</v>
      </c>
      <c r="B32">
        <v>3.6471399999999998</v>
      </c>
      <c r="C32" s="34">
        <v>8.6366199999999996E-4</v>
      </c>
      <c r="D32" s="52">
        <f t="shared" si="1"/>
        <v>1.1363636363636378</v>
      </c>
      <c r="E32" s="34">
        <f t="shared" si="0"/>
        <v>2.6171575757575755E-2</v>
      </c>
      <c r="G32" s="34"/>
      <c r="H32" s="34"/>
    </row>
    <row r="33" spans="1:8">
      <c r="A33">
        <v>267.66300000000001</v>
      </c>
      <c r="B33">
        <v>3.6470899999999999</v>
      </c>
      <c r="C33">
        <v>1.0300000000000001E-3</v>
      </c>
      <c r="D33" s="52">
        <f t="shared" si="1"/>
        <v>1.1348484848484897</v>
      </c>
      <c r="E33" s="34">
        <f t="shared" si="0"/>
        <v>3.1212121212121215E-2</v>
      </c>
      <c r="G33" s="34"/>
      <c r="H33" s="34"/>
    </row>
    <row r="34" spans="1:8">
      <c r="A34">
        <v>277.66300000000001</v>
      </c>
      <c r="B34">
        <v>3.6472799999999999</v>
      </c>
      <c r="C34" s="34">
        <v>9.3181999999999998E-4</v>
      </c>
      <c r="D34" s="52">
        <f t="shared" si="1"/>
        <v>1.1406060606060628</v>
      </c>
      <c r="E34" s="34">
        <f t="shared" si="0"/>
        <v>2.8236969696969694E-2</v>
      </c>
      <c r="G34" s="34"/>
      <c r="H34" s="34"/>
    </row>
    <row r="35" spans="1:8">
      <c r="A35">
        <v>287.66199999999998</v>
      </c>
      <c r="B35">
        <v>3.6471200000000001</v>
      </c>
      <c r="C35" s="34">
        <v>9.5486400000000004E-4</v>
      </c>
      <c r="D35" s="52">
        <f t="shared" si="1"/>
        <v>1.1357575757575866</v>
      </c>
      <c r="E35" s="34">
        <f t="shared" si="0"/>
        <v>2.8935272727272726E-2</v>
      </c>
      <c r="H35" s="34"/>
    </row>
    <row r="36" spans="1:8">
      <c r="A36">
        <v>297.66199999999998</v>
      </c>
      <c r="B36">
        <v>3.64717</v>
      </c>
      <c r="C36" s="34">
        <v>9.0353899999999997E-4</v>
      </c>
      <c r="D36" s="52">
        <f t="shared" si="1"/>
        <v>1.1372727272727345</v>
      </c>
      <c r="E36" s="34">
        <f t="shared" si="0"/>
        <v>2.7379969696969694E-2</v>
      </c>
      <c r="H36" s="34"/>
    </row>
    <row r="37" spans="1:8">
      <c r="C37" s="50"/>
      <c r="D37" s="52"/>
      <c r="E37" s="34"/>
      <c r="H37" s="34"/>
    </row>
    <row r="38" spans="1:8">
      <c r="C38" s="50"/>
      <c r="D38" s="52"/>
      <c r="E38" s="34"/>
      <c r="H38" s="34"/>
    </row>
    <row r="39" spans="1:8">
      <c r="C39" s="50"/>
      <c r="D39" s="52"/>
      <c r="E39" s="34"/>
      <c r="H39" s="34"/>
    </row>
    <row r="40" spans="1:8">
      <c r="C40" s="50"/>
      <c r="D40" s="52"/>
      <c r="E40" s="34"/>
      <c r="H40" s="34"/>
    </row>
    <row r="41" spans="1:8">
      <c r="C41" s="50"/>
      <c r="D41" s="52"/>
      <c r="E41" s="34"/>
      <c r="H41" s="34"/>
    </row>
    <row r="42" spans="1:8">
      <c r="C42" s="50"/>
      <c r="D42" s="52"/>
      <c r="E42" s="34"/>
    </row>
    <row r="43" spans="1:8">
      <c r="C43" s="50"/>
      <c r="D43" s="52"/>
      <c r="E43" s="34"/>
    </row>
    <row r="44" spans="1:8">
      <c r="C44" s="50"/>
      <c r="D44" s="52"/>
      <c r="E44" s="34"/>
    </row>
    <row r="45" spans="1:8">
      <c r="C45" s="50"/>
      <c r="D45" s="52"/>
      <c r="E45" s="34"/>
    </row>
    <row r="46" spans="1:8">
      <c r="C46" s="50"/>
      <c r="D46" s="52"/>
      <c r="E46" s="34"/>
    </row>
    <row r="47" spans="1:8">
      <c r="C47" s="50"/>
      <c r="D47" s="52"/>
      <c r="E47" s="34"/>
    </row>
    <row r="48" spans="1:8">
      <c r="D48" s="52"/>
    </row>
    <row r="49" spans="1:8">
      <c r="D49" s="52"/>
    </row>
    <row r="50" spans="1:8">
      <c r="D50" s="52"/>
    </row>
    <row r="51" spans="1:8">
      <c r="D51" s="52"/>
    </row>
    <row r="52" spans="1:8">
      <c r="D52" s="52"/>
    </row>
    <row r="53" spans="1:8" s="35" customFormat="1">
      <c r="A53"/>
      <c r="D53" s="52"/>
      <c r="E53"/>
      <c r="F53"/>
      <c r="G53"/>
      <c r="H53"/>
    </row>
    <row r="54" spans="1:8" s="35" customFormat="1">
      <c r="A54"/>
      <c r="D54" s="52"/>
      <c r="E54"/>
      <c r="F54"/>
      <c r="G54"/>
      <c r="H54"/>
    </row>
    <row r="55" spans="1:8" s="35" customFormat="1">
      <c r="A55"/>
      <c r="D55" s="52"/>
      <c r="E55"/>
      <c r="F55"/>
      <c r="G55"/>
      <c r="H55"/>
    </row>
    <row r="56" spans="1:8" s="35" customFormat="1">
      <c r="A56"/>
      <c r="D56" s="52"/>
      <c r="E56"/>
      <c r="F56"/>
      <c r="G56"/>
      <c r="H56"/>
    </row>
    <row r="57" spans="1:8" s="35" customFormat="1">
      <c r="A57"/>
      <c r="D57" s="52"/>
      <c r="E57"/>
      <c r="F57"/>
      <c r="G57"/>
      <c r="H57"/>
    </row>
    <row r="58" spans="1:8" s="35" customFormat="1">
      <c r="A58"/>
      <c r="D58" s="52"/>
      <c r="E58"/>
      <c r="F58"/>
      <c r="G58"/>
      <c r="H58"/>
    </row>
    <row r="59" spans="1:8" s="35" customFormat="1">
      <c r="A59"/>
      <c r="D59" s="52"/>
      <c r="E59"/>
      <c r="F59"/>
      <c r="G59"/>
      <c r="H59"/>
    </row>
    <row r="60" spans="1:8" s="35" customFormat="1">
      <c r="A60"/>
      <c r="D60" s="52"/>
      <c r="E60"/>
      <c r="F60"/>
      <c r="G60"/>
      <c r="H60"/>
    </row>
    <row r="61" spans="1:8" s="35" customFormat="1">
      <c r="A61"/>
      <c r="D61" s="52"/>
      <c r="E61"/>
      <c r="F61"/>
      <c r="G61"/>
      <c r="H61"/>
    </row>
    <row r="62" spans="1:8" s="35" customFormat="1">
      <c r="A62"/>
      <c r="D62" s="52"/>
      <c r="E62"/>
      <c r="F62"/>
      <c r="G62"/>
      <c r="H62"/>
    </row>
    <row r="63" spans="1:8" s="35" customFormat="1">
      <c r="A63"/>
      <c r="D63" s="52"/>
      <c r="E63"/>
      <c r="F63"/>
      <c r="G63"/>
      <c r="H63"/>
    </row>
    <row r="64" spans="1:8" s="35" customFormat="1">
      <c r="A64"/>
      <c r="D64" s="52"/>
      <c r="E64"/>
      <c r="F64"/>
      <c r="G64"/>
      <c r="H64"/>
    </row>
    <row r="65" spans="1:8" s="35" customFormat="1">
      <c r="A65"/>
      <c r="D65" s="52"/>
      <c r="E65"/>
      <c r="F65"/>
      <c r="G65"/>
      <c r="H65"/>
    </row>
    <row r="66" spans="1:8" s="35" customFormat="1">
      <c r="A66"/>
      <c r="D66" s="52"/>
      <c r="E66"/>
      <c r="F66"/>
      <c r="G66"/>
      <c r="H66"/>
    </row>
    <row r="67" spans="1:8" s="35" customFormat="1">
      <c r="A67"/>
      <c r="D67" s="52"/>
      <c r="E67"/>
      <c r="F67"/>
      <c r="G67"/>
      <c r="H67"/>
    </row>
    <row r="68" spans="1:8" s="35" customFormat="1">
      <c r="A68"/>
      <c r="D68" s="52"/>
      <c r="E68"/>
      <c r="F68"/>
      <c r="G68"/>
      <c r="H68"/>
    </row>
    <row r="69" spans="1:8" s="35" customFormat="1">
      <c r="A69"/>
      <c r="D69" s="52"/>
      <c r="E69"/>
      <c r="F69"/>
      <c r="G69"/>
      <c r="H69"/>
    </row>
    <row r="70" spans="1:8" s="35" customFormat="1">
      <c r="A70"/>
      <c r="D70" s="52"/>
      <c r="E70"/>
      <c r="F70"/>
      <c r="G70"/>
      <c r="H70"/>
    </row>
    <row r="71" spans="1:8" s="35" customFormat="1">
      <c r="A71"/>
      <c r="D71" s="52"/>
      <c r="E71"/>
      <c r="F71"/>
      <c r="G71"/>
      <c r="H71"/>
    </row>
    <row r="72" spans="1:8" s="35" customFormat="1">
      <c r="A72"/>
      <c r="D72" s="52"/>
      <c r="E72"/>
      <c r="F72"/>
      <c r="G72"/>
      <c r="H72"/>
    </row>
    <row r="73" spans="1:8" s="35" customFormat="1">
      <c r="A73"/>
      <c r="D73" s="52"/>
      <c r="E73"/>
      <c r="F73"/>
      <c r="G73"/>
      <c r="H73"/>
    </row>
    <row r="74" spans="1:8" s="35" customFormat="1">
      <c r="A74"/>
      <c r="D74" s="52"/>
      <c r="E74"/>
      <c r="F74"/>
      <c r="G74"/>
      <c r="H74"/>
    </row>
    <row r="75" spans="1:8" s="35" customFormat="1">
      <c r="A75"/>
      <c r="D75" s="52"/>
      <c r="E75"/>
      <c r="F75"/>
      <c r="G75"/>
      <c r="H75"/>
    </row>
    <row r="76" spans="1:8" s="35" customFormat="1">
      <c r="A76"/>
      <c r="D76" s="52"/>
      <c r="E76"/>
      <c r="F76"/>
      <c r="G76"/>
      <c r="H76"/>
    </row>
    <row r="77" spans="1:8" s="35" customFormat="1">
      <c r="A77"/>
      <c r="D77" s="52"/>
      <c r="E77"/>
      <c r="F77"/>
      <c r="G77"/>
      <c r="H77"/>
    </row>
    <row r="78" spans="1:8" s="35" customFormat="1">
      <c r="A78"/>
      <c r="D78" s="52"/>
      <c r="E78"/>
      <c r="F78"/>
      <c r="G78"/>
      <c r="H78"/>
    </row>
    <row r="79" spans="1:8" s="35" customFormat="1">
      <c r="A79"/>
      <c r="D79" s="52"/>
      <c r="E79"/>
      <c r="F79"/>
      <c r="G79"/>
      <c r="H79"/>
    </row>
    <row r="80" spans="1:8" s="35" customFormat="1">
      <c r="A80"/>
      <c r="D80" s="52"/>
      <c r="E80"/>
      <c r="F80"/>
      <c r="G80"/>
      <c r="H80"/>
    </row>
    <row r="81" spans="1:8" s="35" customFormat="1">
      <c r="A81"/>
      <c r="D81" s="52"/>
      <c r="E81"/>
      <c r="F81"/>
      <c r="G81"/>
      <c r="H81"/>
    </row>
    <row r="82" spans="1:8" s="35" customFormat="1">
      <c r="A82"/>
      <c r="D82" s="52"/>
      <c r="E82"/>
      <c r="F82"/>
      <c r="G82"/>
      <c r="H82"/>
    </row>
    <row r="83" spans="1:8" s="35" customFormat="1">
      <c r="A83"/>
      <c r="D83" s="52"/>
      <c r="E83"/>
      <c r="F83"/>
      <c r="G83"/>
      <c r="H83"/>
    </row>
    <row r="84" spans="1:8" s="35" customFormat="1">
      <c r="A84"/>
      <c r="D84" s="52"/>
      <c r="E84"/>
      <c r="F84"/>
      <c r="G84"/>
      <c r="H84"/>
    </row>
    <row r="85" spans="1:8" s="35" customFormat="1">
      <c r="A85"/>
      <c r="D85" s="52"/>
      <c r="E85"/>
      <c r="F85"/>
      <c r="G85"/>
      <c r="H85"/>
    </row>
    <row r="86" spans="1:8" s="35" customFormat="1">
      <c r="A86"/>
      <c r="D86" s="52"/>
      <c r="E86"/>
      <c r="F86"/>
      <c r="G86"/>
      <c r="H86"/>
    </row>
    <row r="87" spans="1:8" s="35" customFormat="1">
      <c r="A87"/>
      <c r="D87" s="52"/>
      <c r="E87"/>
      <c r="F87"/>
      <c r="G87"/>
      <c r="H87"/>
    </row>
    <row r="88" spans="1:8" s="35" customFormat="1">
      <c r="A88"/>
      <c r="D88" s="52"/>
      <c r="E88"/>
      <c r="F88"/>
      <c r="G88"/>
      <c r="H88"/>
    </row>
    <row r="89" spans="1:8" s="35" customFormat="1">
      <c r="A89"/>
      <c r="D89" s="52"/>
      <c r="E89"/>
      <c r="F89"/>
      <c r="G89"/>
      <c r="H89"/>
    </row>
    <row r="90" spans="1:8" s="35" customFormat="1">
      <c r="A90"/>
      <c r="D90" s="52"/>
      <c r="E90"/>
      <c r="F90"/>
      <c r="G90"/>
      <c r="H90"/>
    </row>
    <row r="91" spans="1:8" s="35" customFormat="1">
      <c r="A91"/>
      <c r="D91" s="52"/>
      <c r="E91"/>
      <c r="F91"/>
      <c r="G91"/>
      <c r="H91"/>
    </row>
    <row r="92" spans="1:8" s="35" customFormat="1">
      <c r="A92"/>
      <c r="D92" s="52"/>
      <c r="E92"/>
      <c r="F92"/>
      <c r="G92"/>
      <c r="H92"/>
    </row>
    <row r="93" spans="1:8" s="35" customFormat="1">
      <c r="A93"/>
      <c r="D93" s="52"/>
      <c r="E93"/>
      <c r="F93"/>
      <c r="G93"/>
      <c r="H93"/>
    </row>
    <row r="94" spans="1:8" s="35" customFormat="1">
      <c r="A94"/>
      <c r="D94" s="52"/>
      <c r="E94"/>
      <c r="F94"/>
      <c r="G94"/>
      <c r="H94"/>
    </row>
    <row r="95" spans="1:8" s="35" customFormat="1">
      <c r="A95"/>
      <c r="D95" s="52"/>
      <c r="E95"/>
      <c r="F95"/>
      <c r="G95"/>
      <c r="H95"/>
    </row>
    <row r="96" spans="1:8" s="35" customFormat="1">
      <c r="A96"/>
      <c r="D96" s="52"/>
      <c r="E96"/>
      <c r="F96"/>
      <c r="G96"/>
      <c r="H96"/>
    </row>
    <row r="97" spans="1:8" s="35" customFormat="1">
      <c r="A97"/>
      <c r="D97" s="52"/>
      <c r="E97"/>
      <c r="F97"/>
      <c r="G97"/>
      <c r="H97"/>
    </row>
    <row r="98" spans="1:8" s="35" customFormat="1">
      <c r="A98"/>
      <c r="D98" s="52"/>
      <c r="E98"/>
      <c r="F98"/>
      <c r="G98"/>
      <c r="H98"/>
    </row>
    <row r="99" spans="1:8" s="35" customFormat="1">
      <c r="A99"/>
      <c r="D99" s="52"/>
      <c r="E99"/>
      <c r="F99"/>
      <c r="G99"/>
      <c r="H99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  <row r="139" spans="1:8" s="35" customFormat="1">
      <c r="A139"/>
      <c r="D139" s="52"/>
      <c r="E139"/>
      <c r="F139"/>
      <c r="G139"/>
      <c r="H139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="130" zoomScaleNormal="130" workbookViewId="0">
      <selection activeCell="B17" sqref="B17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/>
      <c r="G3"/>
      <c r="H3"/>
    </row>
    <row r="4" spans="1:9">
      <c r="A4" s="39">
        <v>3.5810540199999998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400</v>
      </c>
      <c r="B10" s="45"/>
      <c r="C10" s="44">
        <f>A4*(1+(A10-25)*A7)</f>
        <v>3.6115646002504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1" t="s">
        <v>36</v>
      </c>
      <c r="B15" s="61"/>
      <c r="C15" s="61"/>
      <c r="D15" s="61"/>
      <c r="E15" s="61"/>
      <c r="F15" s="61"/>
      <c r="G15" s="48"/>
      <c r="H15"/>
    </row>
    <row r="16" spans="1:9" ht="45.75" customHeight="1">
      <c r="A16" s="55" t="s">
        <v>47</v>
      </c>
      <c r="B16" s="49" t="s">
        <v>39</v>
      </c>
      <c r="C16" s="49" t="s">
        <v>45</v>
      </c>
      <c r="D16" s="51" t="s">
        <v>40</v>
      </c>
      <c r="E16" s="49" t="s">
        <v>41</v>
      </c>
      <c r="F16" s="54" t="s">
        <v>40</v>
      </c>
      <c r="G16" s="37" t="s">
        <v>48</v>
      </c>
      <c r="H16" s="49" t="s">
        <v>42</v>
      </c>
      <c r="I16" s="49" t="s">
        <v>46</v>
      </c>
    </row>
    <row r="17" spans="1:12">
      <c r="A17">
        <v>9.9209999999999994</v>
      </c>
      <c r="B17">
        <v>3.6168999999999998</v>
      </c>
      <c r="C17" s="34">
        <v>5.4932600000000003E-5</v>
      </c>
      <c r="D17" s="52">
        <f t="shared" ref="D17:D48" si="0">(B17-$C$10)/0.033</f>
        <v>0.16167878029090102</v>
      </c>
      <c r="E17" s="50">
        <f t="shared" ref="E17:E48" si="1">B17*(1-($A$10-25)*$A$7)</f>
        <v>3.5860840119999997</v>
      </c>
      <c r="F17" s="52">
        <f>(E17-$A$4)/0.033</f>
        <v>0.15242399999999612</v>
      </c>
      <c r="G17" s="40">
        <f>A17</f>
        <v>9.9209999999999994</v>
      </c>
      <c r="H17" s="35">
        <f>(D17+F17)/2</f>
        <v>0.15705139014544856</v>
      </c>
      <c r="I17" s="34">
        <f>C17/0.033</f>
        <v>1.6646242424242425E-3</v>
      </c>
      <c r="K17" s="34"/>
      <c r="L17" s="34"/>
    </row>
    <row r="18" spans="1:12">
      <c r="A18">
        <v>14.928000000000001</v>
      </c>
      <c r="B18">
        <v>3.6168499999999999</v>
      </c>
      <c r="C18" s="34">
        <v>4.8557699999999998E-5</v>
      </c>
      <c r="D18" s="52">
        <f t="shared" si="0"/>
        <v>0.16016362877575305</v>
      </c>
      <c r="E18" s="50">
        <f t="shared" si="1"/>
        <v>3.586034438</v>
      </c>
      <c r="F18" s="52">
        <f>(E18-$A$4)/0.033</f>
        <v>0.15092175757576221</v>
      </c>
      <c r="G18" s="40">
        <f t="shared" ref="G18:G48" si="2">A18</f>
        <v>14.928000000000001</v>
      </c>
      <c r="H18" s="35">
        <f>(D18+F18)/2</f>
        <v>0.15554269317575764</v>
      </c>
      <c r="I18" s="34">
        <f t="shared" ref="I18:I48" si="3">C18/0.033</f>
        <v>1.4714454545454545E-3</v>
      </c>
      <c r="K18" s="34"/>
      <c r="L18" s="34"/>
    </row>
    <row r="19" spans="1:12">
      <c r="A19">
        <v>17.611000000000001</v>
      </c>
      <c r="B19">
        <v>3.6172399999999998</v>
      </c>
      <c r="C19" s="34">
        <v>5.0313400000000002E-4</v>
      </c>
      <c r="D19" s="52">
        <f t="shared" si="0"/>
        <v>0.17198181059393153</v>
      </c>
      <c r="E19" s="50">
        <f t="shared" si="1"/>
        <v>3.5864211151999998</v>
      </c>
      <c r="F19" s="52">
        <f t="shared" ref="F19:F48" si="4">(E19-$A$4)/0.033</f>
        <v>0.16263924848484862</v>
      </c>
      <c r="G19" s="40">
        <f t="shared" si="2"/>
        <v>17.611000000000001</v>
      </c>
      <c r="H19" s="35">
        <f t="shared" ref="H19:H48" si="5">(D19+F19)/2</f>
        <v>0.16731052953939007</v>
      </c>
      <c r="I19" s="34">
        <f t="shared" si="3"/>
        <v>1.5246484848484848E-2</v>
      </c>
      <c r="K19" s="34"/>
      <c r="L19" s="34"/>
    </row>
    <row r="20" spans="1:12">
      <c r="A20">
        <v>27.626000000000001</v>
      </c>
      <c r="B20">
        <v>3.61761</v>
      </c>
      <c r="C20" s="34">
        <v>8.9545900000000006E-5</v>
      </c>
      <c r="D20" s="52">
        <f t="shared" si="0"/>
        <v>0.18319393180605892</v>
      </c>
      <c r="E20" s="50">
        <f t="shared" si="1"/>
        <v>3.5867879627999999</v>
      </c>
      <c r="F20" s="52">
        <f t="shared" si="4"/>
        <v>0.17375584242424419</v>
      </c>
      <c r="G20" s="40">
        <f t="shared" si="2"/>
        <v>27.626000000000001</v>
      </c>
      <c r="H20" s="35">
        <f t="shared" si="5"/>
        <v>0.17847488711515155</v>
      </c>
      <c r="I20" s="34">
        <f t="shared" si="3"/>
        <v>2.7135121212121215E-3</v>
      </c>
      <c r="K20" s="34"/>
      <c r="L20" s="34"/>
    </row>
    <row r="21" spans="1:12">
      <c r="A21">
        <v>37.640999999999998</v>
      </c>
      <c r="B21">
        <v>3.6177299999999999</v>
      </c>
      <c r="C21" s="34">
        <v>1.18053E-4</v>
      </c>
      <c r="D21" s="52">
        <f t="shared" si="0"/>
        <v>0.18683029544241947</v>
      </c>
      <c r="E21" s="50">
        <f t="shared" si="1"/>
        <v>3.5869069404</v>
      </c>
      <c r="F21" s="52">
        <f t="shared" si="4"/>
        <v>0.17736122424242978</v>
      </c>
      <c r="G21" s="40">
        <f t="shared" si="2"/>
        <v>37.640999999999998</v>
      </c>
      <c r="H21" s="35">
        <f t="shared" si="5"/>
        <v>0.18209575984242463</v>
      </c>
      <c r="I21" s="34">
        <f t="shared" si="3"/>
        <v>3.5773636363636363E-3</v>
      </c>
      <c r="K21" s="34"/>
      <c r="L21" s="34"/>
    </row>
    <row r="22" spans="1:12">
      <c r="A22">
        <v>37.813000000000002</v>
      </c>
      <c r="B22">
        <v>3.6177299999999999</v>
      </c>
      <c r="C22" s="34">
        <v>1.1976699999999999E-4</v>
      </c>
      <c r="D22" s="52">
        <f t="shared" si="0"/>
        <v>0.18683029544241947</v>
      </c>
      <c r="E22" s="50">
        <f t="shared" si="1"/>
        <v>3.5869069404</v>
      </c>
      <c r="F22" s="52">
        <f t="shared" si="4"/>
        <v>0.17736122424242978</v>
      </c>
      <c r="G22" s="40">
        <f t="shared" si="2"/>
        <v>37.813000000000002</v>
      </c>
      <c r="H22" s="35">
        <f t="shared" si="5"/>
        <v>0.18209575984242463</v>
      </c>
      <c r="I22" s="34">
        <f t="shared" si="3"/>
        <v>3.62930303030303E-3</v>
      </c>
      <c r="K22" s="34"/>
      <c r="L22" s="34"/>
    </row>
    <row r="23" spans="1:12">
      <c r="A23">
        <v>47.625</v>
      </c>
      <c r="B23">
        <v>3.61782</v>
      </c>
      <c r="C23" s="34">
        <v>2.0244499999999999E-4</v>
      </c>
      <c r="D23" s="52">
        <f t="shared" si="0"/>
        <v>0.1895575681696966</v>
      </c>
      <c r="E23" s="50">
        <f t="shared" si="1"/>
        <v>3.5869961736000002</v>
      </c>
      <c r="F23" s="52">
        <f t="shared" si="4"/>
        <v>0.18006526060607236</v>
      </c>
      <c r="G23" s="40">
        <f t="shared" si="2"/>
        <v>47.625</v>
      </c>
      <c r="H23" s="35">
        <f t="shared" si="5"/>
        <v>0.18481141438788448</v>
      </c>
      <c r="I23" s="34">
        <f t="shared" si="3"/>
        <v>6.1346969696969688E-3</v>
      </c>
      <c r="K23" s="34"/>
      <c r="L23" s="34"/>
    </row>
    <row r="24" spans="1:12">
      <c r="A24">
        <v>57.625</v>
      </c>
      <c r="B24">
        <v>3.6176599999999999</v>
      </c>
      <c r="C24" s="34">
        <v>1.5874199999999999E-4</v>
      </c>
      <c r="D24" s="52">
        <f t="shared" si="0"/>
        <v>0.18470908332120689</v>
      </c>
      <c r="E24" s="50">
        <f t="shared" si="1"/>
        <v>3.5868375368000001</v>
      </c>
      <c r="F24" s="52">
        <f t="shared" si="4"/>
        <v>0.17525808484849154</v>
      </c>
      <c r="G24" s="40">
        <f t="shared" si="2"/>
        <v>57.625</v>
      </c>
      <c r="H24" s="35">
        <f t="shared" si="5"/>
        <v>0.17998358408484921</v>
      </c>
      <c r="I24" s="34">
        <f t="shared" si="3"/>
        <v>4.8103636363636361E-3</v>
      </c>
      <c r="K24" s="34"/>
      <c r="L24" s="34"/>
    </row>
    <row r="25" spans="1:12">
      <c r="A25">
        <v>67.623999999999995</v>
      </c>
      <c r="B25">
        <v>3.61754</v>
      </c>
      <c r="C25" s="34">
        <v>1.7987999999999999E-4</v>
      </c>
      <c r="D25" s="52">
        <f t="shared" si="0"/>
        <v>0.18107271968484637</v>
      </c>
      <c r="E25" s="50">
        <f t="shared" si="1"/>
        <v>3.5867185591999999</v>
      </c>
      <c r="F25" s="52">
        <f t="shared" si="4"/>
        <v>0.17165270303030594</v>
      </c>
      <c r="G25" s="40">
        <f t="shared" si="2"/>
        <v>67.623999999999995</v>
      </c>
      <c r="H25" s="35">
        <f t="shared" si="5"/>
        <v>0.17636271135757614</v>
      </c>
      <c r="I25" s="34">
        <f t="shared" si="3"/>
        <v>5.4509090909090905E-3</v>
      </c>
      <c r="K25" s="34"/>
      <c r="L25" s="34"/>
    </row>
    <row r="26" spans="1:12">
      <c r="A26">
        <v>77.608000000000004</v>
      </c>
      <c r="B26">
        <v>3.6174300000000001</v>
      </c>
      <c r="C26" s="34">
        <v>2.23031E-4</v>
      </c>
      <c r="D26" s="52">
        <f t="shared" si="0"/>
        <v>0.17773938635151809</v>
      </c>
      <c r="E26" s="50">
        <f t="shared" si="1"/>
        <v>3.5866094964000004</v>
      </c>
      <c r="F26" s="52">
        <f t="shared" si="4"/>
        <v>0.16834776969698595</v>
      </c>
      <c r="G26" s="40">
        <f t="shared" si="2"/>
        <v>77.608000000000004</v>
      </c>
      <c r="H26" s="35">
        <f t="shared" si="5"/>
        <v>0.17304357802425202</v>
      </c>
      <c r="I26" s="34">
        <f t="shared" si="3"/>
        <v>6.7585151515151508E-3</v>
      </c>
      <c r="K26" s="34"/>
      <c r="L26" s="34"/>
    </row>
    <row r="27" spans="1:12">
      <c r="A27">
        <v>87.623999999999995</v>
      </c>
      <c r="B27">
        <v>3.61741</v>
      </c>
      <c r="C27" s="34">
        <v>2.6984300000000003E-4</v>
      </c>
      <c r="D27" s="52">
        <f t="shared" si="0"/>
        <v>0.17713332574545351</v>
      </c>
      <c r="E27" s="50">
        <f t="shared" si="1"/>
        <v>3.5865896668000001</v>
      </c>
      <c r="F27" s="52">
        <f t="shared" si="4"/>
        <v>0.16774687272728162</v>
      </c>
      <c r="G27" s="40">
        <f t="shared" si="2"/>
        <v>87.623999999999995</v>
      </c>
      <c r="H27" s="35">
        <f t="shared" si="5"/>
        <v>0.17244009923636755</v>
      </c>
      <c r="I27" s="34">
        <f t="shared" si="3"/>
        <v>8.1770606060606061E-3</v>
      </c>
      <c r="K27" s="34"/>
      <c r="L27" s="34"/>
    </row>
    <row r="28" spans="1:12">
      <c r="A28">
        <v>97.623000000000005</v>
      </c>
      <c r="B28">
        <v>3.6173700000000002</v>
      </c>
      <c r="C28" s="34">
        <v>1.68414E-4</v>
      </c>
      <c r="D28" s="52">
        <f t="shared" si="0"/>
        <v>0.17592120453333782</v>
      </c>
      <c r="E28" s="50">
        <f t="shared" si="1"/>
        <v>3.5865500076000001</v>
      </c>
      <c r="F28" s="52">
        <f t="shared" si="4"/>
        <v>0.16654507878788641</v>
      </c>
      <c r="G28" s="40">
        <f t="shared" si="2"/>
        <v>97.623000000000005</v>
      </c>
      <c r="H28" s="35">
        <f t="shared" si="5"/>
        <v>0.1712331416606121</v>
      </c>
      <c r="I28" s="34">
        <f t="shared" si="3"/>
        <v>5.1034545454545456E-3</v>
      </c>
      <c r="K28" s="34"/>
      <c r="L28" s="34"/>
    </row>
    <row r="29" spans="1:12">
      <c r="A29">
        <v>107.63800000000001</v>
      </c>
      <c r="B29">
        <v>3.6174200000000001</v>
      </c>
      <c r="C29" s="34">
        <v>3.68468E-4</v>
      </c>
      <c r="D29" s="52">
        <f t="shared" si="0"/>
        <v>0.17743635604848582</v>
      </c>
      <c r="E29" s="50">
        <f t="shared" si="1"/>
        <v>3.5865995816000003</v>
      </c>
      <c r="F29" s="52">
        <f t="shared" si="4"/>
        <v>0.16804732121213378</v>
      </c>
      <c r="G29" s="40">
        <f t="shared" si="2"/>
        <v>107.63800000000001</v>
      </c>
      <c r="H29" s="35">
        <f t="shared" si="5"/>
        <v>0.17274183863030979</v>
      </c>
      <c r="I29" s="34">
        <f t="shared" si="3"/>
        <v>1.116569696969697E-2</v>
      </c>
      <c r="K29" s="34"/>
      <c r="L29" s="34"/>
    </row>
    <row r="30" spans="1:12">
      <c r="A30">
        <v>117.63800000000001</v>
      </c>
      <c r="B30">
        <v>3.61754</v>
      </c>
      <c r="C30" s="34">
        <v>5.64892E-4</v>
      </c>
      <c r="D30" s="52">
        <f t="shared" si="0"/>
        <v>0.18107271968484637</v>
      </c>
      <c r="E30" s="50">
        <f t="shared" si="1"/>
        <v>3.5867185591999999</v>
      </c>
      <c r="F30" s="52">
        <f t="shared" si="4"/>
        <v>0.17165270303030594</v>
      </c>
      <c r="G30" s="40">
        <f t="shared" si="2"/>
        <v>117.63800000000001</v>
      </c>
      <c r="H30" s="35">
        <f t="shared" si="5"/>
        <v>0.17636271135757614</v>
      </c>
      <c r="I30" s="34">
        <f t="shared" si="3"/>
        <v>1.7117939393939394E-2</v>
      </c>
      <c r="K30" s="34"/>
      <c r="L30" s="34"/>
    </row>
    <row r="31" spans="1:12">
      <c r="A31">
        <v>127.63800000000001</v>
      </c>
      <c r="B31">
        <v>3.6176900000000001</v>
      </c>
      <c r="C31" s="34">
        <v>4.4774399999999997E-4</v>
      </c>
      <c r="D31" s="52">
        <f t="shared" si="0"/>
        <v>0.18561817423030377</v>
      </c>
      <c r="E31" s="50">
        <f t="shared" si="1"/>
        <v>3.5868672812</v>
      </c>
      <c r="F31" s="52">
        <f t="shared" si="4"/>
        <v>0.17615943030303458</v>
      </c>
      <c r="G31" s="40">
        <f t="shared" si="2"/>
        <v>127.63800000000001</v>
      </c>
      <c r="H31" s="35">
        <f t="shared" si="5"/>
        <v>0.18088880226666917</v>
      </c>
      <c r="I31" s="34">
        <f t="shared" si="3"/>
        <v>1.3567999999999998E-2</v>
      </c>
      <c r="K31" s="34"/>
      <c r="L31" s="34"/>
    </row>
    <row r="32" spans="1:12">
      <c r="A32">
        <v>137.637</v>
      </c>
      <c r="B32">
        <v>3.6179100000000002</v>
      </c>
      <c r="C32" s="34">
        <v>4.86286E-4</v>
      </c>
      <c r="D32" s="52">
        <f t="shared" si="0"/>
        <v>0.19228484089697373</v>
      </c>
      <c r="E32" s="50">
        <f t="shared" si="1"/>
        <v>3.5870854068000004</v>
      </c>
      <c r="F32" s="52">
        <f t="shared" si="4"/>
        <v>0.18276929696971494</v>
      </c>
      <c r="G32" s="40">
        <f t="shared" si="2"/>
        <v>137.637</v>
      </c>
      <c r="H32" s="35">
        <f t="shared" si="5"/>
        <v>0.18752706893334434</v>
      </c>
      <c r="I32" s="34">
        <f t="shared" si="3"/>
        <v>1.4735939393939393E-2</v>
      </c>
      <c r="K32" s="34"/>
      <c r="L32" s="34"/>
    </row>
    <row r="33" spans="1:12">
      <c r="A33">
        <v>147.637</v>
      </c>
      <c r="B33">
        <v>3.6181199999999998</v>
      </c>
      <c r="C33" s="34">
        <v>5.1389299999999997E-4</v>
      </c>
      <c r="D33" s="52">
        <f t="shared" si="0"/>
        <v>0.19864847726059795</v>
      </c>
      <c r="E33" s="50">
        <f t="shared" si="1"/>
        <v>3.5872936175999999</v>
      </c>
      <c r="F33" s="52">
        <f t="shared" si="4"/>
        <v>0.18907871515151622</v>
      </c>
      <c r="G33" s="40">
        <f t="shared" si="2"/>
        <v>147.637</v>
      </c>
      <c r="H33" s="35">
        <f t="shared" si="5"/>
        <v>0.19386359620605709</v>
      </c>
      <c r="I33" s="34">
        <f t="shared" si="3"/>
        <v>1.557251515151515E-2</v>
      </c>
      <c r="K33" s="34"/>
      <c r="L33" s="34"/>
    </row>
    <row r="34" spans="1:12">
      <c r="A34">
        <v>157.636</v>
      </c>
      <c r="B34">
        <v>3.6183000000000001</v>
      </c>
      <c r="C34" s="34">
        <v>5.5502800000000005E-4</v>
      </c>
      <c r="D34" s="52">
        <f t="shared" si="0"/>
        <v>0.20410302271515224</v>
      </c>
      <c r="E34" s="50">
        <f t="shared" si="1"/>
        <v>3.5874720840000003</v>
      </c>
      <c r="F34" s="52">
        <f t="shared" si="4"/>
        <v>0.19448678787880136</v>
      </c>
      <c r="G34" s="40">
        <f t="shared" si="2"/>
        <v>157.636</v>
      </c>
      <c r="H34" s="35">
        <f t="shared" si="5"/>
        <v>0.1992949052969768</v>
      </c>
      <c r="I34" s="34">
        <f t="shared" si="3"/>
        <v>1.6819030303030304E-2</v>
      </c>
      <c r="K34" s="34"/>
      <c r="L34" s="34"/>
    </row>
    <row r="35" spans="1:12">
      <c r="A35">
        <v>167.636</v>
      </c>
      <c r="B35">
        <v>3.6184799999999999</v>
      </c>
      <c r="C35" s="34">
        <v>5.8494099999999995E-4</v>
      </c>
      <c r="D35" s="52">
        <f t="shared" si="0"/>
        <v>0.20955756816969304</v>
      </c>
      <c r="E35" s="50">
        <f t="shared" si="1"/>
        <v>3.5876505503999998</v>
      </c>
      <c r="F35" s="52">
        <f t="shared" si="4"/>
        <v>0.1998948606060596</v>
      </c>
      <c r="G35" s="40">
        <f t="shared" si="2"/>
        <v>167.636</v>
      </c>
      <c r="H35" s="35">
        <f t="shared" si="5"/>
        <v>0.2047262143878763</v>
      </c>
      <c r="I35" s="34">
        <f t="shared" si="3"/>
        <v>1.7725484848484845E-2</v>
      </c>
      <c r="K35" s="34"/>
      <c r="L35" s="34"/>
    </row>
    <row r="36" spans="1:12">
      <c r="A36">
        <v>177.636</v>
      </c>
      <c r="B36">
        <v>3.6187299999999998</v>
      </c>
      <c r="C36" s="34">
        <v>6.4459700000000001E-4</v>
      </c>
      <c r="D36" s="52">
        <f t="shared" si="0"/>
        <v>0.21713332574544641</v>
      </c>
      <c r="E36" s="50">
        <f t="shared" si="1"/>
        <v>3.5878984203999997</v>
      </c>
      <c r="F36" s="52">
        <f t="shared" si="4"/>
        <v>0.20740607272726952</v>
      </c>
      <c r="G36" s="40">
        <f t="shared" si="2"/>
        <v>177.636</v>
      </c>
      <c r="H36" s="35">
        <f t="shared" si="5"/>
        <v>0.21226969923635797</v>
      </c>
      <c r="I36" s="34">
        <f t="shared" si="3"/>
        <v>1.9533242424242425E-2</v>
      </c>
      <c r="K36" s="34"/>
      <c r="L36" s="34"/>
    </row>
    <row r="37" spans="1:12">
      <c r="A37">
        <v>187.63499999999999</v>
      </c>
      <c r="B37">
        <v>3.6189800000000001</v>
      </c>
      <c r="C37" s="34">
        <v>6.0877900000000005E-4</v>
      </c>
      <c r="D37" s="52">
        <f t="shared" si="0"/>
        <v>0.22470908332121325</v>
      </c>
      <c r="E37" s="50">
        <f t="shared" si="1"/>
        <v>3.5881462904000001</v>
      </c>
      <c r="F37" s="52">
        <f t="shared" si="4"/>
        <v>0.21491728484849293</v>
      </c>
      <c r="G37" s="40">
        <f t="shared" si="2"/>
        <v>187.63499999999999</v>
      </c>
      <c r="H37" s="35">
        <f t="shared" si="5"/>
        <v>0.21981318408485309</v>
      </c>
      <c r="I37" s="34">
        <f t="shared" si="3"/>
        <v>1.8447848484848487E-2</v>
      </c>
      <c r="K37" s="34"/>
      <c r="L37" s="34"/>
    </row>
    <row r="38" spans="1:12">
      <c r="A38">
        <v>197.63499999999999</v>
      </c>
      <c r="B38">
        <v>3.6191399999999998</v>
      </c>
      <c r="C38" s="34">
        <v>6.2531800000000003E-4</v>
      </c>
      <c r="D38" s="52">
        <f t="shared" si="0"/>
        <v>0.2295575681696895</v>
      </c>
      <c r="E38" s="50">
        <f t="shared" si="1"/>
        <v>3.5883049271999998</v>
      </c>
      <c r="F38" s="52">
        <f t="shared" si="4"/>
        <v>0.2197244606060603</v>
      </c>
      <c r="G38" s="40">
        <f t="shared" si="2"/>
        <v>197.63499999999999</v>
      </c>
      <c r="H38" s="35">
        <f t="shared" si="5"/>
        <v>0.2246410143878749</v>
      </c>
      <c r="I38" s="34">
        <f t="shared" si="3"/>
        <v>1.8949030303030304E-2</v>
      </c>
      <c r="K38" s="34"/>
      <c r="L38" s="34"/>
    </row>
    <row r="39" spans="1:12">
      <c r="A39">
        <v>207.63399999999999</v>
      </c>
      <c r="B39">
        <v>3.61957</v>
      </c>
      <c r="C39" s="34">
        <v>6.2030799999999997E-4</v>
      </c>
      <c r="D39" s="52">
        <f t="shared" si="0"/>
        <v>0.24258787119999714</v>
      </c>
      <c r="E39" s="50">
        <f t="shared" si="1"/>
        <v>3.5887312636000002</v>
      </c>
      <c r="F39" s="52">
        <f t="shared" si="4"/>
        <v>0.23264374545455538</v>
      </c>
      <c r="G39" s="40">
        <f t="shared" si="2"/>
        <v>207.63399999999999</v>
      </c>
      <c r="H39" s="35">
        <f t="shared" si="5"/>
        <v>0.23761580832727625</v>
      </c>
      <c r="I39" s="34">
        <f t="shared" si="3"/>
        <v>1.8797212121212121E-2</v>
      </c>
      <c r="K39" s="34"/>
      <c r="L39" s="34"/>
    </row>
    <row r="40" spans="1:12">
      <c r="A40">
        <v>217.63399999999999</v>
      </c>
      <c r="B40">
        <v>3.61972</v>
      </c>
      <c r="C40" s="34">
        <v>7.1551199999999996E-4</v>
      </c>
      <c r="D40" s="52">
        <f t="shared" si="0"/>
        <v>0.24713332574545455</v>
      </c>
      <c r="E40" s="50">
        <f t="shared" si="1"/>
        <v>3.5888799856000002</v>
      </c>
      <c r="F40" s="52">
        <f t="shared" si="4"/>
        <v>0.23715047272728401</v>
      </c>
      <c r="G40" s="40">
        <f t="shared" si="2"/>
        <v>217.63399999999999</v>
      </c>
      <c r="H40" s="35">
        <f t="shared" si="5"/>
        <v>0.24214189923636928</v>
      </c>
      <c r="I40" s="34">
        <f t="shared" si="3"/>
        <v>2.1682181818181816E-2</v>
      </c>
      <c r="K40" s="34"/>
      <c r="L40" s="34"/>
    </row>
    <row r="41" spans="1:12">
      <c r="A41">
        <v>227.63399999999999</v>
      </c>
      <c r="B41">
        <v>3.61991</v>
      </c>
      <c r="C41" s="34">
        <v>6.3261700000000003E-4</v>
      </c>
      <c r="D41" s="52">
        <f t="shared" si="0"/>
        <v>0.25289090150302768</v>
      </c>
      <c r="E41" s="50">
        <f t="shared" si="1"/>
        <v>3.5890683667999999</v>
      </c>
      <c r="F41" s="52">
        <f t="shared" si="4"/>
        <v>0.24285899393939442</v>
      </c>
      <c r="G41" s="40">
        <f t="shared" si="2"/>
        <v>227.63399999999999</v>
      </c>
      <c r="H41" s="35">
        <f t="shared" si="5"/>
        <v>0.24787494772121105</v>
      </c>
      <c r="I41" s="34">
        <f t="shared" si="3"/>
        <v>1.9170212121212123E-2</v>
      </c>
      <c r="K41" s="34"/>
      <c r="L41" s="34"/>
    </row>
    <row r="42" spans="1:12">
      <c r="A42">
        <v>237.63300000000001</v>
      </c>
      <c r="B42">
        <v>3.6201300000000001</v>
      </c>
      <c r="C42" s="34">
        <v>6.9190099999999997E-4</v>
      </c>
      <c r="D42" s="52">
        <f t="shared" si="0"/>
        <v>0.25955756816969761</v>
      </c>
      <c r="E42" s="50">
        <f t="shared" si="1"/>
        <v>3.5892864924000003</v>
      </c>
      <c r="F42" s="52">
        <f t="shared" si="4"/>
        <v>0.24946886060607476</v>
      </c>
      <c r="G42" s="40">
        <f t="shared" si="2"/>
        <v>237.63300000000001</v>
      </c>
      <c r="H42" s="35">
        <f t="shared" si="5"/>
        <v>0.25451321438788621</v>
      </c>
      <c r="I42" s="34">
        <f t="shared" si="3"/>
        <v>2.0966696969696968E-2</v>
      </c>
      <c r="K42" s="34"/>
      <c r="L42" s="34"/>
    </row>
    <row r="43" spans="1:12">
      <c r="A43">
        <v>247.648</v>
      </c>
      <c r="B43">
        <v>3.62018</v>
      </c>
      <c r="C43" s="34">
        <v>6.4983900000000004E-4</v>
      </c>
      <c r="D43" s="52">
        <f t="shared" si="0"/>
        <v>0.26107271968484563</v>
      </c>
      <c r="E43" s="50">
        <f t="shared" si="1"/>
        <v>3.5893360664</v>
      </c>
      <c r="F43" s="52">
        <f t="shared" si="4"/>
        <v>0.25097110303030867</v>
      </c>
      <c r="G43" s="40">
        <f t="shared" si="2"/>
        <v>247.648</v>
      </c>
      <c r="H43" s="35">
        <f t="shared" si="5"/>
        <v>0.25602191135757713</v>
      </c>
      <c r="I43" s="34">
        <f t="shared" si="3"/>
        <v>1.9692090909090909E-2</v>
      </c>
      <c r="K43" s="34"/>
      <c r="L43" s="34"/>
    </row>
    <row r="44" spans="1:12">
      <c r="A44">
        <v>257.64800000000002</v>
      </c>
      <c r="B44">
        <v>3.6204100000000001</v>
      </c>
      <c r="C44" s="34">
        <v>6.7032699999999997E-4</v>
      </c>
      <c r="D44" s="52">
        <f t="shared" si="0"/>
        <v>0.26804241665454787</v>
      </c>
      <c r="E44" s="50">
        <f t="shared" si="1"/>
        <v>3.5895641068000002</v>
      </c>
      <c r="F44" s="52">
        <f t="shared" si="4"/>
        <v>0.25788141818182775</v>
      </c>
      <c r="G44" s="40">
        <f t="shared" si="2"/>
        <v>257.64800000000002</v>
      </c>
      <c r="H44" s="35">
        <f t="shared" si="5"/>
        <v>0.26296191741818781</v>
      </c>
      <c r="I44" s="34">
        <f t="shared" si="3"/>
        <v>2.0312939393939394E-2</v>
      </c>
      <c r="K44" s="34"/>
      <c r="L44" s="34"/>
    </row>
    <row r="45" spans="1:12">
      <c r="A45">
        <v>267.66300000000001</v>
      </c>
      <c r="B45">
        <v>3.6204900000000002</v>
      </c>
      <c r="C45" s="34">
        <v>9.4436499999999996E-4</v>
      </c>
      <c r="D45" s="52">
        <f t="shared" si="0"/>
        <v>0.27046665907879275</v>
      </c>
      <c r="E45" s="50">
        <f t="shared" si="1"/>
        <v>3.5896434252000002</v>
      </c>
      <c r="F45" s="52">
        <f t="shared" si="4"/>
        <v>0.26028500606061816</v>
      </c>
      <c r="G45" s="40">
        <f t="shared" si="2"/>
        <v>267.66300000000001</v>
      </c>
      <c r="H45" s="35">
        <f t="shared" si="5"/>
        <v>0.26537583256970543</v>
      </c>
      <c r="I45" s="34">
        <f t="shared" si="3"/>
        <v>2.8617121212121208E-2</v>
      </c>
      <c r="K45" s="34"/>
      <c r="L45" s="34"/>
    </row>
    <row r="46" spans="1:12">
      <c r="A46">
        <v>277.66300000000001</v>
      </c>
      <c r="B46">
        <v>3.6206999999999998</v>
      </c>
      <c r="C46" s="34">
        <v>6.5258000000000004E-4</v>
      </c>
      <c r="D46" s="52">
        <f t="shared" si="0"/>
        <v>0.27683029544241694</v>
      </c>
      <c r="E46" s="50">
        <f t="shared" si="1"/>
        <v>3.5898516360000001</v>
      </c>
      <c r="F46" s="52">
        <f t="shared" si="4"/>
        <v>0.2665944242424329</v>
      </c>
      <c r="G46" s="40">
        <f t="shared" si="2"/>
        <v>277.66300000000001</v>
      </c>
      <c r="H46" s="35">
        <f t="shared" si="5"/>
        <v>0.27171235984242492</v>
      </c>
      <c r="I46" s="34">
        <f t="shared" si="3"/>
        <v>1.9775151515151516E-2</v>
      </c>
      <c r="K46" s="34"/>
      <c r="L46" s="34"/>
    </row>
    <row r="47" spans="1:12">
      <c r="A47">
        <v>287.66199999999998</v>
      </c>
      <c r="B47">
        <v>3.6207500000000001</v>
      </c>
      <c r="C47" s="34">
        <v>6.7371800000000002E-4</v>
      </c>
      <c r="D47" s="52">
        <f t="shared" si="0"/>
        <v>0.2783454469575784</v>
      </c>
      <c r="E47" s="50">
        <f t="shared" si="1"/>
        <v>3.5899012100000003</v>
      </c>
      <c r="F47" s="52">
        <f t="shared" si="4"/>
        <v>0.26809666666668025</v>
      </c>
      <c r="G47" s="40">
        <f t="shared" si="2"/>
        <v>287.66199999999998</v>
      </c>
      <c r="H47" s="35">
        <f t="shared" si="5"/>
        <v>0.27322105681212933</v>
      </c>
      <c r="I47" s="34">
        <f t="shared" si="3"/>
        <v>2.0415696969696969E-2</v>
      </c>
      <c r="L47" s="34"/>
    </row>
    <row r="48" spans="1:12">
      <c r="A48">
        <v>297.66199999999998</v>
      </c>
      <c r="B48">
        <v>3.62087</v>
      </c>
      <c r="C48" s="34">
        <v>6.5624900000000003E-4</v>
      </c>
      <c r="D48" s="52">
        <f t="shared" si="0"/>
        <v>0.28198181059393895</v>
      </c>
      <c r="E48" s="50">
        <f t="shared" si="1"/>
        <v>3.5900201876</v>
      </c>
      <c r="F48" s="52">
        <f t="shared" si="4"/>
        <v>0.27170204848485241</v>
      </c>
      <c r="G48" s="40">
        <f t="shared" si="2"/>
        <v>297.66199999999998</v>
      </c>
      <c r="H48" s="35">
        <f t="shared" si="5"/>
        <v>0.27684192953939568</v>
      </c>
      <c r="I48" s="34">
        <f t="shared" si="3"/>
        <v>1.9886333333333332E-2</v>
      </c>
      <c r="L48" s="34"/>
    </row>
    <row r="49" spans="3:12">
      <c r="C49" s="50"/>
      <c r="D49" s="52"/>
      <c r="E49" s="50"/>
      <c r="F49" s="52"/>
      <c r="G49" s="40"/>
      <c r="I49" s="34"/>
      <c r="L49" s="34"/>
    </row>
    <row r="50" spans="3:12">
      <c r="C50" s="50"/>
      <c r="D50" s="52"/>
      <c r="E50" s="50"/>
      <c r="F50" s="52"/>
      <c r="G50" s="40"/>
      <c r="I50" s="34"/>
      <c r="L50" s="34"/>
    </row>
    <row r="51" spans="3:12">
      <c r="C51" s="50"/>
      <c r="D51" s="52"/>
      <c r="E51" s="50"/>
      <c r="F51" s="52"/>
      <c r="G51" s="40"/>
      <c r="I51" s="34"/>
      <c r="L51" s="34"/>
    </row>
    <row r="52" spans="3:12">
      <c r="C52" s="50"/>
      <c r="D52" s="52"/>
      <c r="E52" s="50"/>
      <c r="F52" s="52"/>
      <c r="G52" s="40"/>
      <c r="I52" s="34"/>
      <c r="L52" s="34"/>
    </row>
    <row r="53" spans="3:12">
      <c r="C53" s="50"/>
      <c r="D53" s="52"/>
      <c r="E53" s="50"/>
      <c r="F53" s="52"/>
      <c r="G53" s="40"/>
      <c r="I53" s="34"/>
      <c r="L53" s="34"/>
    </row>
    <row r="54" spans="3:12">
      <c r="C54" s="50"/>
      <c r="D54" s="52"/>
      <c r="E54" s="50"/>
      <c r="F54" s="52"/>
      <c r="G54" s="40"/>
      <c r="I54" s="34"/>
    </row>
    <row r="55" spans="3:12">
      <c r="C55" s="50"/>
      <c r="D55" s="52"/>
      <c r="E55" s="50"/>
      <c r="F55" s="52"/>
      <c r="G55" s="40"/>
      <c r="I55" s="34"/>
    </row>
    <row r="56" spans="3:12">
      <c r="C56" s="50"/>
      <c r="D56" s="52"/>
      <c r="E56" s="50"/>
      <c r="F56" s="52"/>
      <c r="G56" s="40"/>
      <c r="I56" s="34"/>
    </row>
    <row r="57" spans="3:12">
      <c r="C57" s="50"/>
      <c r="D57" s="52"/>
      <c r="E57" s="50"/>
      <c r="F57" s="52"/>
      <c r="G57" s="40"/>
      <c r="I57" s="34"/>
    </row>
    <row r="58" spans="3:12">
      <c r="C58" s="50"/>
      <c r="D58" s="52"/>
      <c r="E58" s="50"/>
      <c r="F58" s="52"/>
      <c r="G58" s="40"/>
      <c r="I58" s="34"/>
    </row>
    <row r="59" spans="3:12">
      <c r="C59" s="50"/>
      <c r="D59" s="52"/>
      <c r="E59" s="50"/>
      <c r="F59" s="52"/>
      <c r="G59" s="40"/>
      <c r="I59" s="34"/>
    </row>
    <row r="60" spans="3:12">
      <c r="D60" s="52"/>
      <c r="F60" s="52"/>
      <c r="G60" s="40"/>
    </row>
    <row r="61" spans="3:12">
      <c r="D61" s="52"/>
      <c r="F61" s="52"/>
      <c r="G61" s="40"/>
    </row>
    <row r="62" spans="3:12">
      <c r="D62" s="52"/>
      <c r="F62" s="52"/>
      <c r="G62" s="40"/>
    </row>
    <row r="63" spans="3:12">
      <c r="D63" s="52"/>
      <c r="F63" s="52"/>
      <c r="G63" s="40"/>
    </row>
    <row r="64" spans="3:12">
      <c r="D64" s="52"/>
      <c r="F64" s="52"/>
      <c r="G64" s="40"/>
    </row>
    <row r="65" spans="4:7">
      <c r="D65" s="52"/>
      <c r="F65" s="52"/>
      <c r="G65" s="40"/>
    </row>
    <row r="66" spans="4:7">
      <c r="D66" s="52"/>
      <c r="F66" s="52"/>
      <c r="G66" s="40"/>
    </row>
    <row r="67" spans="4:7">
      <c r="D67" s="52"/>
      <c r="F67" s="52"/>
      <c r="G67" s="40"/>
    </row>
    <row r="68" spans="4:7">
      <c r="D68" s="52"/>
      <c r="F68" s="52"/>
      <c r="G68" s="40"/>
    </row>
    <row r="69" spans="4:7">
      <c r="D69" s="52"/>
      <c r="F69" s="52"/>
      <c r="G69" s="40"/>
    </row>
    <row r="70" spans="4:7">
      <c r="D70" s="52"/>
      <c r="F70" s="52"/>
      <c r="G70" s="40"/>
    </row>
    <row r="71" spans="4:7">
      <c r="D71" s="52"/>
      <c r="F71" s="52"/>
      <c r="G71" s="40"/>
    </row>
    <row r="72" spans="4:7">
      <c r="D72" s="52"/>
      <c r="F72" s="52"/>
      <c r="G72" s="40"/>
    </row>
    <row r="73" spans="4:7">
      <c r="D73" s="52"/>
      <c r="F73" s="52"/>
      <c r="G73" s="40"/>
    </row>
    <row r="74" spans="4:7">
      <c r="D74" s="52"/>
      <c r="F74" s="52"/>
      <c r="G74" s="40"/>
    </row>
    <row r="75" spans="4:7">
      <c r="D75" s="52"/>
      <c r="F75" s="52"/>
      <c r="G75" s="40"/>
    </row>
    <row r="76" spans="4:7">
      <c r="D76" s="52"/>
      <c r="F76" s="52"/>
      <c r="G76" s="40"/>
    </row>
    <row r="77" spans="4:7">
      <c r="D77" s="52"/>
      <c r="F77" s="52"/>
      <c r="G77" s="40"/>
    </row>
    <row r="78" spans="4:7">
      <c r="D78" s="52"/>
      <c r="F78" s="52"/>
      <c r="G78" s="40"/>
    </row>
    <row r="79" spans="4:7">
      <c r="D79" s="52"/>
      <c r="F79" s="52"/>
      <c r="G79" s="40"/>
    </row>
    <row r="80" spans="4:7">
      <c r="D80" s="52"/>
      <c r="F80" s="52"/>
      <c r="G80" s="40"/>
    </row>
    <row r="81" spans="4:7">
      <c r="D81" s="52"/>
      <c r="F81" s="52"/>
      <c r="G81" s="40"/>
    </row>
    <row r="82" spans="4:7">
      <c r="D82" s="52"/>
      <c r="F82" s="52"/>
      <c r="G82" s="40"/>
    </row>
    <row r="83" spans="4:7">
      <c r="D83" s="52"/>
      <c r="F83" s="52"/>
      <c r="G83" s="40"/>
    </row>
    <row r="84" spans="4:7">
      <c r="D84" s="52"/>
      <c r="F84" s="52"/>
      <c r="G84" s="40"/>
    </row>
    <row r="85" spans="4:7">
      <c r="D85" s="52"/>
      <c r="F85" s="52"/>
      <c r="G85" s="40"/>
    </row>
    <row r="86" spans="4:7">
      <c r="D86" s="52"/>
      <c r="F86" s="52"/>
      <c r="G86" s="40"/>
    </row>
    <row r="87" spans="4:7">
      <c r="D87" s="52"/>
      <c r="F87" s="52"/>
      <c r="G87" s="40"/>
    </row>
    <row r="88" spans="4:7">
      <c r="D88" s="52"/>
      <c r="F88" s="52"/>
      <c r="G88" s="40"/>
    </row>
    <row r="89" spans="4:7">
      <c r="D89" s="52"/>
      <c r="F89" s="52"/>
      <c r="G89" s="40"/>
    </row>
    <row r="90" spans="4:7">
      <c r="D90" s="52"/>
      <c r="F90" s="52"/>
      <c r="G90" s="40"/>
    </row>
    <row r="91" spans="4:7">
      <c r="D91" s="52"/>
      <c r="F91" s="52"/>
      <c r="G91" s="40"/>
    </row>
    <row r="92" spans="4:7">
      <c r="D92" s="52"/>
      <c r="F92" s="52"/>
      <c r="G92" s="40"/>
    </row>
    <row r="93" spans="4:7">
      <c r="D93" s="52"/>
      <c r="F93" s="52"/>
      <c r="G93" s="40"/>
    </row>
    <row r="94" spans="4:7">
      <c r="D94" s="52"/>
      <c r="F94" s="52"/>
      <c r="G94" s="40"/>
    </row>
    <row r="95" spans="4:7">
      <c r="D95" s="52"/>
      <c r="F95" s="52"/>
      <c r="G95" s="40"/>
    </row>
    <row r="96" spans="4:7">
      <c r="D96" s="52"/>
      <c r="F96" s="52"/>
      <c r="G96" s="40"/>
    </row>
    <row r="97" spans="4:7">
      <c r="D97" s="52"/>
      <c r="F97" s="52"/>
      <c r="G97" s="40"/>
    </row>
    <row r="98" spans="4:7">
      <c r="D98" s="52"/>
      <c r="F98" s="52"/>
      <c r="G98" s="40"/>
    </row>
    <row r="99" spans="4:7">
      <c r="D99" s="52"/>
      <c r="F99" s="52"/>
      <c r="G99" s="40"/>
    </row>
    <row r="100" spans="4:7">
      <c r="D100" s="52"/>
      <c r="F100" s="52"/>
      <c r="G100" s="40"/>
    </row>
    <row r="101" spans="4:7">
      <c r="D101" s="52"/>
      <c r="F101" s="52"/>
      <c r="G101" s="40"/>
    </row>
    <row r="102" spans="4:7">
      <c r="D102" s="52"/>
      <c r="F102" s="52"/>
      <c r="G102" s="40"/>
    </row>
    <row r="103" spans="4:7">
      <c r="D103" s="52"/>
      <c r="F103" s="52"/>
      <c r="G103" s="40"/>
    </row>
    <row r="104" spans="4:7">
      <c r="D104" s="52"/>
      <c r="F104" s="52"/>
      <c r="G104" s="40"/>
    </row>
    <row r="105" spans="4:7">
      <c r="D105" s="52"/>
      <c r="F105" s="52"/>
      <c r="G105" s="40"/>
    </row>
    <row r="106" spans="4:7">
      <c r="D106" s="52"/>
      <c r="F106" s="52"/>
      <c r="G106" s="40"/>
    </row>
    <row r="107" spans="4:7">
      <c r="D107" s="52"/>
      <c r="F107" s="52"/>
      <c r="G107" s="40"/>
    </row>
    <row r="108" spans="4:7">
      <c r="D108" s="52"/>
      <c r="F108" s="52"/>
      <c r="G108" s="40"/>
    </row>
    <row r="109" spans="4:7">
      <c r="D109" s="52"/>
      <c r="F109" s="52"/>
      <c r="G109" s="40"/>
    </row>
    <row r="110" spans="4:7">
      <c r="D110" s="52"/>
      <c r="F110" s="52"/>
      <c r="G110" s="40"/>
    </row>
    <row r="111" spans="4:7">
      <c r="D111" s="52"/>
      <c r="F111" s="52"/>
      <c r="G111" s="40"/>
    </row>
    <row r="112" spans="4:7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9"/>
  <sheetViews>
    <sheetView tabSelected="1" topLeftCell="A7" zoomScale="130" zoomScaleNormal="130" workbookViewId="0">
      <selection activeCell="G16" sqref="G16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2" spans="1:8" ht="13.5" thickBot="1">
      <c r="A2" s="47"/>
      <c r="B2" s="47"/>
      <c r="C2" s="47"/>
      <c r="D2" s="47"/>
    </row>
    <row r="3" spans="1:8" ht="18.75" thickTop="1">
      <c r="A3" s="61" t="s">
        <v>36</v>
      </c>
      <c r="B3" s="61"/>
      <c r="C3" s="61"/>
      <c r="D3" s="61"/>
    </row>
    <row r="4" spans="1:8" ht="45.75" customHeight="1">
      <c r="A4" s="55" t="s">
        <v>47</v>
      </c>
      <c r="B4" s="49" t="s">
        <v>39</v>
      </c>
      <c r="C4" s="49" t="s">
        <v>45</v>
      </c>
      <c r="D4" s="51" t="s">
        <v>40</v>
      </c>
      <c r="E4" s="49" t="s">
        <v>46</v>
      </c>
    </row>
    <row r="5" spans="1:8">
      <c r="A5">
        <v>9.9209999999999994</v>
      </c>
      <c r="B5">
        <v>3.6168999999999998</v>
      </c>
      <c r="C5" s="34">
        <v>5.4932600000000003E-5</v>
      </c>
      <c r="D5" s="52">
        <f>0.22+(B5-$B$5)/0.033</f>
        <v>0.22</v>
      </c>
      <c r="E5" s="34">
        <f>C5/0.033</f>
        <v>1.6646242424242425E-3</v>
      </c>
      <c r="G5" s="34"/>
      <c r="H5" s="34"/>
    </row>
    <row r="6" spans="1:8">
      <c r="A6">
        <v>14.928000000000001</v>
      </c>
      <c r="B6">
        <v>3.6168499999999999</v>
      </c>
      <c r="C6" s="34">
        <v>4.8557699999999998E-5</v>
      </c>
      <c r="D6" s="52">
        <f t="shared" ref="D6:D36" si="0">0.22+(B6-$B$5)/0.033</f>
        <v>0.21848484848485203</v>
      </c>
      <c r="E6" s="34">
        <f t="shared" ref="E6:E36" si="1">C6/0.033</f>
        <v>1.4714454545454545E-3</v>
      </c>
      <c r="G6" s="34"/>
      <c r="H6" s="34"/>
    </row>
    <row r="7" spans="1:8">
      <c r="A7">
        <v>17.611000000000001</v>
      </c>
      <c r="B7">
        <v>3.6172399999999998</v>
      </c>
      <c r="C7" s="34">
        <v>5.0313400000000002E-4</v>
      </c>
      <c r="D7" s="52">
        <f t="shared" si="0"/>
        <v>0.23030303030303051</v>
      </c>
      <c r="E7" s="34">
        <f t="shared" si="1"/>
        <v>1.5246484848484848E-2</v>
      </c>
      <c r="G7" s="34"/>
      <c r="H7" s="34"/>
    </row>
    <row r="8" spans="1:8">
      <c r="A8">
        <v>27.626000000000001</v>
      </c>
      <c r="B8">
        <v>3.61761</v>
      </c>
      <c r="C8" s="34">
        <v>8.9545900000000006E-5</v>
      </c>
      <c r="D8" s="52">
        <f t="shared" si="0"/>
        <v>0.2415151515151579</v>
      </c>
      <c r="E8" s="34">
        <f t="shared" si="1"/>
        <v>2.7135121212121215E-3</v>
      </c>
      <c r="G8" s="34"/>
      <c r="H8" s="34"/>
    </row>
    <row r="9" spans="1:8">
      <c r="A9">
        <v>37.640999999999998</v>
      </c>
      <c r="B9">
        <v>3.6177299999999999</v>
      </c>
      <c r="C9" s="34">
        <v>1.18053E-4</v>
      </c>
      <c r="D9" s="52">
        <f t="shared" si="0"/>
        <v>0.24515151515151845</v>
      </c>
      <c r="E9" s="34">
        <f t="shared" si="1"/>
        <v>3.5773636363636363E-3</v>
      </c>
      <c r="G9" s="34"/>
      <c r="H9" s="34"/>
    </row>
    <row r="10" spans="1:8">
      <c r="A10">
        <v>37.813000000000002</v>
      </c>
      <c r="B10">
        <v>3.6177299999999999</v>
      </c>
      <c r="C10" s="34">
        <v>1.1976699999999999E-4</v>
      </c>
      <c r="D10" s="52">
        <f t="shared" si="0"/>
        <v>0.24515151515151845</v>
      </c>
      <c r="E10" s="34">
        <f t="shared" si="1"/>
        <v>3.62930303030303E-3</v>
      </c>
      <c r="G10" s="34"/>
      <c r="H10" s="34"/>
    </row>
    <row r="11" spans="1:8">
      <c r="A11">
        <v>47.625</v>
      </c>
      <c r="B11">
        <v>3.61782</v>
      </c>
      <c r="C11" s="34">
        <v>2.0244499999999999E-4</v>
      </c>
      <c r="D11" s="52">
        <f t="shared" si="0"/>
        <v>0.24787878787879558</v>
      </c>
      <c r="E11" s="34">
        <f t="shared" si="1"/>
        <v>6.1346969696969688E-3</v>
      </c>
      <c r="G11" s="34"/>
      <c r="H11" s="34"/>
    </row>
    <row r="12" spans="1:8">
      <c r="A12">
        <v>57.625</v>
      </c>
      <c r="B12">
        <v>3.6176599999999999</v>
      </c>
      <c r="C12" s="34">
        <v>1.5874199999999999E-4</v>
      </c>
      <c r="D12" s="52">
        <f t="shared" si="0"/>
        <v>0.24303030303030587</v>
      </c>
      <c r="E12" s="34">
        <f t="shared" si="1"/>
        <v>4.8103636363636361E-3</v>
      </c>
      <c r="G12" s="34"/>
      <c r="H12" s="34"/>
    </row>
    <row r="13" spans="1:8">
      <c r="A13">
        <v>67.623999999999995</v>
      </c>
      <c r="B13">
        <v>3.61754</v>
      </c>
      <c r="C13" s="34">
        <v>1.7987999999999999E-4</v>
      </c>
      <c r="D13" s="52">
        <f t="shared" si="0"/>
        <v>0.23939393939394532</v>
      </c>
      <c r="E13" s="34">
        <f t="shared" si="1"/>
        <v>5.4509090909090905E-3</v>
      </c>
      <c r="G13" s="34"/>
      <c r="H13" s="34"/>
    </row>
    <row r="14" spans="1:8">
      <c r="A14">
        <v>77.608000000000004</v>
      </c>
      <c r="B14">
        <v>3.6174300000000001</v>
      </c>
      <c r="C14" s="34">
        <v>2.23031E-4</v>
      </c>
      <c r="D14" s="52">
        <f t="shared" si="0"/>
        <v>0.23606060606061707</v>
      </c>
      <c r="E14" s="34">
        <f t="shared" si="1"/>
        <v>6.7585151515151508E-3</v>
      </c>
      <c r="G14" s="34"/>
      <c r="H14" s="34"/>
    </row>
    <row r="15" spans="1:8">
      <c r="A15">
        <v>87.623999999999995</v>
      </c>
      <c r="B15">
        <v>3.61741</v>
      </c>
      <c r="C15" s="34">
        <v>2.6984300000000003E-4</v>
      </c>
      <c r="D15" s="52">
        <f t="shared" si="0"/>
        <v>0.23545454545455249</v>
      </c>
      <c r="E15" s="34">
        <f t="shared" si="1"/>
        <v>8.1770606060606061E-3</v>
      </c>
      <c r="G15" s="34"/>
      <c r="H15" s="34"/>
    </row>
    <row r="16" spans="1:8">
      <c r="A16">
        <v>97.623000000000005</v>
      </c>
      <c r="B16">
        <v>3.6173700000000002</v>
      </c>
      <c r="C16" s="34">
        <v>1.68414E-4</v>
      </c>
      <c r="D16" s="52">
        <f t="shared" si="0"/>
        <v>0.2342424242424368</v>
      </c>
      <c r="E16" s="34">
        <f t="shared" si="1"/>
        <v>5.1034545454545456E-3</v>
      </c>
      <c r="G16" s="34"/>
      <c r="H16" s="34"/>
    </row>
    <row r="17" spans="1:8">
      <c r="A17">
        <v>107.63800000000001</v>
      </c>
      <c r="B17">
        <v>3.6174200000000001</v>
      </c>
      <c r="C17" s="34">
        <v>3.68468E-4</v>
      </c>
      <c r="D17" s="52">
        <f t="shared" si="0"/>
        <v>0.2357575757575848</v>
      </c>
      <c r="E17" s="34">
        <f t="shared" si="1"/>
        <v>1.116569696969697E-2</v>
      </c>
      <c r="G17" s="34"/>
      <c r="H17" s="34"/>
    </row>
    <row r="18" spans="1:8">
      <c r="A18">
        <v>117.63800000000001</v>
      </c>
      <c r="B18">
        <v>3.61754</v>
      </c>
      <c r="C18" s="34">
        <v>5.64892E-4</v>
      </c>
      <c r="D18" s="52">
        <f t="shared" si="0"/>
        <v>0.23939393939394532</v>
      </c>
      <c r="E18" s="34">
        <f t="shared" si="1"/>
        <v>1.7117939393939394E-2</v>
      </c>
      <c r="G18" s="34"/>
      <c r="H18" s="34"/>
    </row>
    <row r="19" spans="1:8">
      <c r="A19">
        <v>127.63800000000001</v>
      </c>
      <c r="B19">
        <v>3.6176900000000001</v>
      </c>
      <c r="C19" s="34">
        <v>4.4774399999999997E-4</v>
      </c>
      <c r="D19" s="52">
        <f t="shared" si="0"/>
        <v>0.24393939393940273</v>
      </c>
      <c r="E19" s="34">
        <f t="shared" si="1"/>
        <v>1.3567999999999998E-2</v>
      </c>
      <c r="G19" s="34"/>
      <c r="H19" s="34"/>
    </row>
    <row r="20" spans="1:8">
      <c r="A20">
        <v>137.637</v>
      </c>
      <c r="B20">
        <v>3.6179100000000002</v>
      </c>
      <c r="C20" s="34">
        <v>4.86286E-4</v>
      </c>
      <c r="D20" s="52">
        <f t="shared" si="0"/>
        <v>0.25060606060607271</v>
      </c>
      <c r="E20" s="34">
        <f t="shared" si="1"/>
        <v>1.4735939393939393E-2</v>
      </c>
      <c r="G20" s="34"/>
      <c r="H20" s="34"/>
    </row>
    <row r="21" spans="1:8">
      <c r="A21">
        <v>147.637</v>
      </c>
      <c r="B21">
        <v>3.6181199999999998</v>
      </c>
      <c r="C21" s="34">
        <v>5.1389299999999997E-4</v>
      </c>
      <c r="D21" s="52">
        <f t="shared" si="0"/>
        <v>0.25696969696969696</v>
      </c>
      <c r="E21" s="34">
        <f t="shared" si="1"/>
        <v>1.557251515151515E-2</v>
      </c>
      <c r="G21" s="34"/>
      <c r="H21" s="34"/>
    </row>
    <row r="22" spans="1:8">
      <c r="A22">
        <v>157.636</v>
      </c>
      <c r="B22">
        <v>3.6183000000000001</v>
      </c>
      <c r="C22" s="34">
        <v>5.5502800000000005E-4</v>
      </c>
      <c r="D22" s="52">
        <f t="shared" si="0"/>
        <v>0.26242424242425122</v>
      </c>
      <c r="E22" s="34">
        <f t="shared" si="1"/>
        <v>1.6819030303030304E-2</v>
      </c>
      <c r="G22" s="34"/>
      <c r="H22" s="34"/>
    </row>
    <row r="23" spans="1:8">
      <c r="A23">
        <v>167.636</v>
      </c>
      <c r="B23">
        <v>3.6184799999999999</v>
      </c>
      <c r="C23" s="34">
        <v>5.8494099999999995E-4</v>
      </c>
      <c r="D23" s="52">
        <f t="shared" si="0"/>
        <v>0.26787878787879205</v>
      </c>
      <c r="E23" s="34">
        <f t="shared" si="1"/>
        <v>1.7725484848484845E-2</v>
      </c>
      <c r="G23" s="34"/>
      <c r="H23" s="34"/>
    </row>
    <row r="24" spans="1:8">
      <c r="A24">
        <v>177.636</v>
      </c>
      <c r="B24">
        <v>3.6187299999999998</v>
      </c>
      <c r="C24" s="34">
        <v>6.4459700000000001E-4</v>
      </c>
      <c r="D24" s="52">
        <f t="shared" si="0"/>
        <v>0.2754545454545454</v>
      </c>
      <c r="E24" s="34">
        <f t="shared" si="1"/>
        <v>1.9533242424242425E-2</v>
      </c>
      <c r="G24" s="34"/>
      <c r="H24" s="34"/>
    </row>
    <row r="25" spans="1:8">
      <c r="A25">
        <v>187.63499999999999</v>
      </c>
      <c r="B25">
        <v>3.6189800000000001</v>
      </c>
      <c r="C25" s="34">
        <v>6.0877900000000005E-4</v>
      </c>
      <c r="D25" s="52">
        <f t="shared" si="0"/>
        <v>0.28303030303031224</v>
      </c>
      <c r="E25" s="34">
        <f t="shared" si="1"/>
        <v>1.8447848484848487E-2</v>
      </c>
      <c r="G25" s="34"/>
      <c r="H25" s="34"/>
    </row>
    <row r="26" spans="1:8">
      <c r="A26">
        <v>197.63499999999999</v>
      </c>
      <c r="B26">
        <v>3.6191399999999998</v>
      </c>
      <c r="C26" s="34">
        <v>6.2531800000000003E-4</v>
      </c>
      <c r="D26" s="52">
        <f t="shared" si="0"/>
        <v>0.28787878787878846</v>
      </c>
      <c r="E26" s="34">
        <f t="shared" si="1"/>
        <v>1.8949030303030304E-2</v>
      </c>
      <c r="G26" s="34"/>
      <c r="H26" s="34"/>
    </row>
    <row r="27" spans="1:8">
      <c r="A27">
        <v>207.63399999999999</v>
      </c>
      <c r="B27">
        <v>3.61957</v>
      </c>
      <c r="C27" s="34">
        <v>6.2030799999999997E-4</v>
      </c>
      <c r="D27" s="52">
        <f t="shared" si="0"/>
        <v>0.30090909090909612</v>
      </c>
      <c r="E27" s="34">
        <f t="shared" si="1"/>
        <v>1.8797212121212121E-2</v>
      </c>
      <c r="G27" s="34"/>
      <c r="H27" s="34"/>
    </row>
    <row r="28" spans="1:8">
      <c r="A28">
        <v>217.63399999999999</v>
      </c>
      <c r="B28">
        <v>3.61972</v>
      </c>
      <c r="C28" s="34">
        <v>7.1551199999999996E-4</v>
      </c>
      <c r="D28" s="52">
        <f t="shared" si="0"/>
        <v>0.30545454545455353</v>
      </c>
      <c r="E28" s="34">
        <f t="shared" si="1"/>
        <v>2.1682181818181816E-2</v>
      </c>
      <c r="G28" s="34"/>
      <c r="H28" s="34"/>
    </row>
    <row r="29" spans="1:8">
      <c r="A29">
        <v>227.63399999999999</v>
      </c>
      <c r="B29">
        <v>3.61991</v>
      </c>
      <c r="C29" s="34">
        <v>6.3261700000000003E-4</v>
      </c>
      <c r="D29" s="52">
        <f t="shared" si="0"/>
        <v>0.31121212121212666</v>
      </c>
      <c r="E29" s="34">
        <f t="shared" si="1"/>
        <v>1.9170212121212123E-2</v>
      </c>
      <c r="G29" s="34"/>
      <c r="H29" s="34"/>
    </row>
    <row r="30" spans="1:8">
      <c r="A30">
        <v>237.63300000000001</v>
      </c>
      <c r="B30">
        <v>3.6201300000000001</v>
      </c>
      <c r="C30" s="34">
        <v>6.9190099999999997E-4</v>
      </c>
      <c r="D30" s="52">
        <f t="shared" si="0"/>
        <v>0.31787878787879664</v>
      </c>
      <c r="E30" s="34">
        <f t="shared" si="1"/>
        <v>2.0966696969696968E-2</v>
      </c>
      <c r="G30" s="34"/>
      <c r="H30" s="34"/>
    </row>
    <row r="31" spans="1:8">
      <c r="A31">
        <v>247.648</v>
      </c>
      <c r="B31">
        <v>3.62018</v>
      </c>
      <c r="C31" s="34">
        <v>6.4983900000000004E-4</v>
      </c>
      <c r="D31" s="52">
        <f t="shared" si="0"/>
        <v>0.31939393939394456</v>
      </c>
      <c r="E31" s="34">
        <f t="shared" si="1"/>
        <v>1.9692090909090909E-2</v>
      </c>
      <c r="G31" s="34"/>
      <c r="H31" s="34"/>
    </row>
    <row r="32" spans="1:8">
      <c r="A32">
        <v>257.64800000000002</v>
      </c>
      <c r="B32">
        <v>3.6204100000000001</v>
      </c>
      <c r="C32" s="34">
        <v>6.7032699999999997E-4</v>
      </c>
      <c r="D32" s="52">
        <f t="shared" si="0"/>
        <v>0.32636363636364685</v>
      </c>
      <c r="E32" s="34">
        <f t="shared" si="1"/>
        <v>2.0312939393939394E-2</v>
      </c>
      <c r="G32" s="34"/>
      <c r="H32" s="34"/>
    </row>
    <row r="33" spans="1:8">
      <c r="A33">
        <v>267.66300000000001</v>
      </c>
      <c r="B33">
        <v>3.6204900000000002</v>
      </c>
      <c r="C33" s="34">
        <v>9.4436499999999996E-4</v>
      </c>
      <c r="D33" s="52">
        <f t="shared" si="0"/>
        <v>0.32878787878789173</v>
      </c>
      <c r="E33" s="34">
        <f t="shared" si="1"/>
        <v>2.8617121212121208E-2</v>
      </c>
      <c r="G33" s="34"/>
      <c r="H33" s="34"/>
    </row>
    <row r="34" spans="1:8">
      <c r="A34">
        <v>277.66300000000001</v>
      </c>
      <c r="B34">
        <v>3.6206999999999998</v>
      </c>
      <c r="C34" s="34">
        <v>6.5258000000000004E-4</v>
      </c>
      <c r="D34" s="52">
        <f t="shared" si="0"/>
        <v>0.33515151515151592</v>
      </c>
      <c r="E34" s="34">
        <f t="shared" si="1"/>
        <v>1.9775151515151516E-2</v>
      </c>
      <c r="G34" s="34"/>
      <c r="H34" s="34"/>
    </row>
    <row r="35" spans="1:8">
      <c r="A35">
        <v>287.66199999999998</v>
      </c>
      <c r="B35">
        <v>3.6207500000000001</v>
      </c>
      <c r="C35" s="34">
        <v>6.7371800000000002E-4</v>
      </c>
      <c r="D35" s="52">
        <f t="shared" si="0"/>
        <v>0.33666666666667738</v>
      </c>
      <c r="E35" s="34">
        <f t="shared" si="1"/>
        <v>2.0415696969696969E-2</v>
      </c>
      <c r="H35" s="34"/>
    </row>
    <row r="36" spans="1:8">
      <c r="A36">
        <v>297.66199999999998</v>
      </c>
      <c r="B36">
        <v>3.62087</v>
      </c>
      <c r="C36" s="34">
        <v>6.5624900000000003E-4</v>
      </c>
      <c r="D36" s="52">
        <f t="shared" si="0"/>
        <v>0.34030303030303788</v>
      </c>
      <c r="E36" s="34">
        <f t="shared" si="1"/>
        <v>1.9886333333333332E-2</v>
      </c>
      <c r="H36" s="34"/>
    </row>
    <row r="37" spans="1:8">
      <c r="C37" s="50"/>
      <c r="D37" s="52"/>
      <c r="E37" s="34"/>
      <c r="H37" s="34"/>
    </row>
    <row r="38" spans="1:8">
      <c r="C38" s="50"/>
      <c r="D38" s="52"/>
      <c r="E38" s="34"/>
      <c r="H38" s="34"/>
    </row>
    <row r="39" spans="1:8">
      <c r="C39" s="50"/>
      <c r="D39" s="52"/>
      <c r="E39" s="34"/>
      <c r="H39" s="34"/>
    </row>
    <row r="40" spans="1:8">
      <c r="C40" s="50"/>
      <c r="D40" s="52"/>
      <c r="E40" s="34"/>
      <c r="H40" s="34"/>
    </row>
    <row r="41" spans="1:8">
      <c r="C41" s="50"/>
      <c r="D41" s="52"/>
      <c r="E41" s="34"/>
      <c r="H41" s="34"/>
    </row>
    <row r="42" spans="1:8">
      <c r="C42" s="50"/>
      <c r="D42" s="52"/>
      <c r="E42" s="34"/>
    </row>
    <row r="43" spans="1:8">
      <c r="C43" s="50"/>
      <c r="D43" s="52"/>
      <c r="E43" s="34"/>
    </row>
    <row r="44" spans="1:8">
      <c r="C44" s="50"/>
      <c r="D44" s="52"/>
      <c r="E44" s="34"/>
    </row>
    <row r="45" spans="1:8">
      <c r="C45" s="50"/>
      <c r="D45" s="52"/>
      <c r="E45" s="34"/>
    </row>
    <row r="46" spans="1:8">
      <c r="C46" s="50"/>
      <c r="D46" s="52"/>
      <c r="E46" s="34"/>
    </row>
    <row r="47" spans="1:8">
      <c r="C47" s="50"/>
      <c r="D47" s="52"/>
      <c r="E47" s="34"/>
    </row>
    <row r="48" spans="1:8">
      <c r="D48" s="52"/>
    </row>
    <row r="49" spans="1:8">
      <c r="D49" s="52"/>
    </row>
    <row r="50" spans="1:8">
      <c r="D50" s="52"/>
    </row>
    <row r="51" spans="1:8">
      <c r="D51" s="52"/>
    </row>
    <row r="52" spans="1:8">
      <c r="D52" s="52"/>
    </row>
    <row r="53" spans="1:8" s="35" customFormat="1">
      <c r="A53"/>
      <c r="D53" s="52"/>
      <c r="E53"/>
      <c r="F53"/>
      <c r="G53"/>
      <c r="H53"/>
    </row>
    <row r="54" spans="1:8" s="35" customFormat="1">
      <c r="A54"/>
      <c r="D54" s="52"/>
      <c r="E54"/>
      <c r="F54"/>
      <c r="G54"/>
      <c r="H54"/>
    </row>
    <row r="55" spans="1:8" s="35" customFormat="1">
      <c r="A55"/>
      <c r="D55" s="52"/>
      <c r="E55"/>
      <c r="F55"/>
      <c r="G55"/>
      <c r="H55"/>
    </row>
    <row r="56" spans="1:8" s="35" customFormat="1">
      <c r="A56"/>
      <c r="D56" s="52"/>
      <c r="E56"/>
      <c r="F56"/>
      <c r="G56"/>
      <c r="H56"/>
    </row>
    <row r="57" spans="1:8" s="35" customFormat="1">
      <c r="A57"/>
      <c r="D57" s="52"/>
      <c r="E57"/>
      <c r="F57"/>
      <c r="G57"/>
      <c r="H57"/>
    </row>
    <row r="58" spans="1:8" s="35" customFormat="1">
      <c r="A58"/>
      <c r="D58" s="52"/>
      <c r="E58"/>
      <c r="F58"/>
      <c r="G58"/>
      <c r="H58"/>
    </row>
    <row r="59" spans="1:8" s="35" customFormat="1">
      <c r="A59"/>
      <c r="D59" s="52"/>
      <c r="E59"/>
      <c r="F59"/>
      <c r="G59"/>
      <c r="H59"/>
    </row>
    <row r="60" spans="1:8" s="35" customFormat="1">
      <c r="A60"/>
      <c r="D60" s="52"/>
      <c r="E60"/>
      <c r="F60"/>
      <c r="G60"/>
      <c r="H60"/>
    </row>
    <row r="61" spans="1:8" s="35" customFormat="1">
      <c r="A61"/>
      <c r="D61" s="52"/>
      <c r="E61"/>
      <c r="F61"/>
      <c r="G61"/>
      <c r="H61"/>
    </row>
    <row r="62" spans="1:8" s="35" customFormat="1">
      <c r="A62"/>
      <c r="D62" s="52"/>
      <c r="E62"/>
      <c r="F62"/>
      <c r="G62"/>
      <c r="H62"/>
    </row>
    <row r="63" spans="1:8" s="35" customFormat="1">
      <c r="A63"/>
      <c r="D63" s="52"/>
      <c r="E63"/>
      <c r="F63"/>
      <c r="G63"/>
      <c r="H63"/>
    </row>
    <row r="64" spans="1:8" s="35" customFormat="1">
      <c r="A64"/>
      <c r="D64" s="52"/>
      <c r="E64"/>
      <c r="F64"/>
      <c r="G64"/>
      <c r="H64"/>
    </row>
    <row r="65" spans="1:8" s="35" customFormat="1">
      <c r="A65"/>
      <c r="D65" s="52"/>
      <c r="E65"/>
      <c r="F65"/>
      <c r="G65"/>
      <c r="H65"/>
    </row>
    <row r="66" spans="1:8" s="35" customFormat="1">
      <c r="A66"/>
      <c r="D66" s="52"/>
      <c r="E66"/>
      <c r="F66"/>
      <c r="G66"/>
      <c r="H66"/>
    </row>
    <row r="67" spans="1:8" s="35" customFormat="1">
      <c r="A67"/>
      <c r="D67" s="52"/>
      <c r="E67"/>
      <c r="F67"/>
      <c r="G67"/>
      <c r="H67"/>
    </row>
    <row r="68" spans="1:8" s="35" customFormat="1">
      <c r="A68"/>
      <c r="D68" s="52"/>
      <c r="E68"/>
      <c r="F68"/>
      <c r="G68"/>
      <c r="H68"/>
    </row>
    <row r="69" spans="1:8" s="35" customFormat="1">
      <c r="A69"/>
      <c r="D69" s="52"/>
      <c r="E69"/>
      <c r="F69"/>
      <c r="G69"/>
      <c r="H69"/>
    </row>
    <row r="70" spans="1:8" s="35" customFormat="1">
      <c r="A70"/>
      <c r="D70" s="52"/>
      <c r="E70"/>
      <c r="F70"/>
      <c r="G70"/>
      <c r="H70"/>
    </row>
    <row r="71" spans="1:8" s="35" customFormat="1">
      <c r="A71"/>
      <c r="D71" s="52"/>
      <c r="E71"/>
      <c r="F71"/>
      <c r="G71"/>
      <c r="H71"/>
    </row>
    <row r="72" spans="1:8" s="35" customFormat="1">
      <c r="A72"/>
      <c r="D72" s="52"/>
      <c r="E72"/>
      <c r="F72"/>
      <c r="G72"/>
      <c r="H72"/>
    </row>
    <row r="73" spans="1:8" s="35" customFormat="1">
      <c r="A73"/>
      <c r="D73" s="52"/>
      <c r="E73"/>
      <c r="F73"/>
      <c r="G73"/>
      <c r="H73"/>
    </row>
    <row r="74" spans="1:8" s="35" customFormat="1">
      <c r="A74"/>
      <c r="D74" s="52"/>
      <c r="E74"/>
      <c r="F74"/>
      <c r="G74"/>
      <c r="H74"/>
    </row>
    <row r="75" spans="1:8" s="35" customFormat="1">
      <c r="A75"/>
      <c r="D75" s="52"/>
      <c r="E75"/>
      <c r="F75"/>
      <c r="G75"/>
      <c r="H75"/>
    </row>
    <row r="76" spans="1:8" s="35" customFormat="1">
      <c r="A76"/>
      <c r="D76" s="52"/>
      <c r="E76"/>
      <c r="F76"/>
      <c r="G76"/>
      <c r="H76"/>
    </row>
    <row r="77" spans="1:8" s="35" customFormat="1">
      <c r="A77"/>
      <c r="D77" s="52"/>
      <c r="E77"/>
      <c r="F77"/>
      <c r="G77"/>
      <c r="H77"/>
    </row>
    <row r="78" spans="1:8" s="35" customFormat="1">
      <c r="A78"/>
      <c r="D78" s="52"/>
      <c r="E78"/>
      <c r="F78"/>
      <c r="G78"/>
      <c r="H78"/>
    </row>
    <row r="79" spans="1:8" s="35" customFormat="1">
      <c r="A79"/>
      <c r="D79" s="52"/>
      <c r="E79"/>
      <c r="F79"/>
      <c r="G79"/>
      <c r="H79"/>
    </row>
    <row r="80" spans="1:8" s="35" customFormat="1">
      <c r="A80"/>
      <c r="D80" s="52"/>
      <c r="E80"/>
      <c r="F80"/>
      <c r="G80"/>
      <c r="H80"/>
    </row>
    <row r="81" spans="1:8" s="35" customFormat="1">
      <c r="A81"/>
      <c r="D81" s="52"/>
      <c r="E81"/>
      <c r="F81"/>
      <c r="G81"/>
      <c r="H81"/>
    </row>
    <row r="82" spans="1:8" s="35" customFormat="1">
      <c r="A82"/>
      <c r="D82" s="52"/>
      <c r="E82"/>
      <c r="F82"/>
      <c r="G82"/>
      <c r="H82"/>
    </row>
    <row r="83" spans="1:8" s="35" customFormat="1">
      <c r="A83"/>
      <c r="D83" s="52"/>
      <c r="E83"/>
      <c r="F83"/>
      <c r="G83"/>
      <c r="H83"/>
    </row>
    <row r="84" spans="1:8" s="35" customFormat="1">
      <c r="A84"/>
      <c r="D84" s="52"/>
      <c r="E84"/>
      <c r="F84"/>
      <c r="G84"/>
      <c r="H84"/>
    </row>
    <row r="85" spans="1:8" s="35" customFormat="1">
      <c r="A85"/>
      <c r="D85" s="52"/>
      <c r="E85"/>
      <c r="F85"/>
      <c r="G85"/>
      <c r="H85"/>
    </row>
    <row r="86" spans="1:8" s="35" customFormat="1">
      <c r="A86"/>
      <c r="D86" s="52"/>
      <c r="E86"/>
      <c r="F86"/>
      <c r="G86"/>
      <c r="H86"/>
    </row>
    <row r="87" spans="1:8" s="35" customFormat="1">
      <c r="A87"/>
      <c r="D87" s="52"/>
      <c r="E87"/>
      <c r="F87"/>
      <c r="G87"/>
      <c r="H87"/>
    </row>
    <row r="88" spans="1:8" s="35" customFormat="1">
      <c r="A88"/>
      <c r="D88" s="52"/>
      <c r="E88"/>
      <c r="F88"/>
      <c r="G88"/>
      <c r="H88"/>
    </row>
    <row r="89" spans="1:8" s="35" customFormat="1">
      <c r="A89"/>
      <c r="D89" s="52"/>
      <c r="E89"/>
      <c r="F89"/>
      <c r="G89"/>
      <c r="H89"/>
    </row>
    <row r="90" spans="1:8" s="35" customFormat="1">
      <c r="A90"/>
      <c r="D90" s="52"/>
      <c r="E90"/>
      <c r="F90"/>
      <c r="G90"/>
      <c r="H90"/>
    </row>
    <row r="91" spans="1:8" s="35" customFormat="1">
      <c r="A91"/>
      <c r="D91" s="52"/>
      <c r="E91"/>
      <c r="F91"/>
      <c r="G91"/>
      <c r="H91"/>
    </row>
    <row r="92" spans="1:8" s="35" customFormat="1">
      <c r="A92"/>
      <c r="D92" s="52"/>
      <c r="E92"/>
      <c r="F92"/>
      <c r="G92"/>
      <c r="H92"/>
    </row>
    <row r="93" spans="1:8" s="35" customFormat="1">
      <c r="A93"/>
      <c r="D93" s="52"/>
      <c r="E93"/>
      <c r="F93"/>
      <c r="G93"/>
      <c r="H93"/>
    </row>
    <row r="94" spans="1:8" s="35" customFormat="1">
      <c r="A94"/>
      <c r="D94" s="52"/>
      <c r="E94"/>
      <c r="F94"/>
      <c r="G94"/>
      <c r="H94"/>
    </row>
    <row r="95" spans="1:8" s="35" customFormat="1">
      <c r="A95"/>
      <c r="D95" s="52"/>
      <c r="E95"/>
      <c r="F95"/>
      <c r="G95"/>
      <c r="H95"/>
    </row>
    <row r="96" spans="1:8" s="35" customFormat="1">
      <c r="A96"/>
      <c r="D96" s="52"/>
      <c r="E96"/>
      <c r="F96"/>
      <c r="G96"/>
      <c r="H96"/>
    </row>
    <row r="97" spans="1:8" s="35" customFormat="1">
      <c r="A97"/>
      <c r="D97" s="52"/>
      <c r="E97"/>
      <c r="F97"/>
      <c r="G97"/>
      <c r="H97"/>
    </row>
    <row r="98" spans="1:8" s="35" customFormat="1">
      <c r="A98"/>
      <c r="D98" s="52"/>
      <c r="E98"/>
      <c r="F98"/>
      <c r="G98"/>
      <c r="H98"/>
    </row>
    <row r="99" spans="1:8" s="35" customFormat="1">
      <c r="A99"/>
      <c r="D99" s="52"/>
      <c r="E99"/>
      <c r="F99"/>
      <c r="G99"/>
      <c r="H99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  <row r="139" spans="1:8" s="35" customFormat="1">
      <c r="A139"/>
      <c r="D139" s="52"/>
      <c r="E139"/>
      <c r="F139"/>
      <c r="G139"/>
      <c r="H139"/>
    </row>
  </sheetData>
  <mergeCells count="1">
    <mergeCell ref="A3:D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130" zoomScaleNormal="130" workbookViewId="0">
      <selection activeCell="A4" sqref="A4:A35"/>
    </sheetView>
  </sheetViews>
  <sheetFormatPr defaultRowHeight="12.75"/>
  <sheetData>
    <row r="1" spans="1:5">
      <c r="A1" t="s">
        <v>49</v>
      </c>
    </row>
    <row r="3" spans="1:5">
      <c r="A3" t="s">
        <v>50</v>
      </c>
      <c r="B3" t="s">
        <v>51</v>
      </c>
      <c r="C3" t="s">
        <v>43</v>
      </c>
      <c r="D3" t="s">
        <v>51</v>
      </c>
      <c r="E3" t="s">
        <v>43</v>
      </c>
    </row>
    <row r="4" spans="1:5">
      <c r="A4">
        <v>9.9209999999999994</v>
      </c>
      <c r="B4" t="s">
        <v>44</v>
      </c>
      <c r="C4" t="s">
        <v>44</v>
      </c>
      <c r="D4">
        <v>3.6168999999999998</v>
      </c>
      <c r="E4" s="34">
        <v>5.4932600000000003E-5</v>
      </c>
    </row>
    <row r="5" spans="1:5">
      <c r="A5">
        <v>14.928000000000001</v>
      </c>
      <c r="B5" t="s">
        <v>44</v>
      </c>
      <c r="C5" t="s">
        <v>44</v>
      </c>
      <c r="D5">
        <v>3.6168499999999999</v>
      </c>
      <c r="E5" s="34">
        <v>4.8557699999999998E-5</v>
      </c>
    </row>
    <row r="6" spans="1:5">
      <c r="A6">
        <v>17.611000000000001</v>
      </c>
      <c r="B6" t="s">
        <v>44</v>
      </c>
      <c r="C6" t="s">
        <v>44</v>
      </c>
      <c r="D6">
        <v>3.6172399999999998</v>
      </c>
      <c r="E6" s="34">
        <v>5.0313400000000002E-4</v>
      </c>
    </row>
    <row r="7" spans="1:5">
      <c r="A7">
        <v>27.626000000000001</v>
      </c>
      <c r="B7" t="s">
        <v>44</v>
      </c>
      <c r="C7" t="s">
        <v>44</v>
      </c>
      <c r="D7">
        <v>3.61761</v>
      </c>
      <c r="E7" s="34">
        <v>8.9545900000000006E-5</v>
      </c>
    </row>
    <row r="8" spans="1:5">
      <c r="A8">
        <v>37.640999999999998</v>
      </c>
      <c r="B8" t="s">
        <v>44</v>
      </c>
      <c r="C8" t="s">
        <v>44</v>
      </c>
      <c r="D8">
        <v>3.6177299999999999</v>
      </c>
      <c r="E8" s="34">
        <v>1.18053E-4</v>
      </c>
    </row>
    <row r="9" spans="1:5">
      <c r="A9">
        <v>37.813000000000002</v>
      </c>
      <c r="B9" t="s">
        <v>44</v>
      </c>
      <c r="C9" t="s">
        <v>44</v>
      </c>
      <c r="D9">
        <v>3.6177299999999999</v>
      </c>
      <c r="E9" s="34">
        <v>1.1976699999999999E-4</v>
      </c>
    </row>
    <row r="10" spans="1:5">
      <c r="A10">
        <v>47.625</v>
      </c>
      <c r="B10" t="s">
        <v>44</v>
      </c>
      <c r="C10" t="s">
        <v>44</v>
      </c>
      <c r="D10">
        <v>3.61782</v>
      </c>
      <c r="E10" s="34">
        <v>2.0244499999999999E-4</v>
      </c>
    </row>
    <row r="11" spans="1:5">
      <c r="A11">
        <v>57.625</v>
      </c>
      <c r="B11">
        <v>3.65259</v>
      </c>
      <c r="C11">
        <v>1.7600000000000001E-3</v>
      </c>
      <c r="D11">
        <v>3.6176599999999999</v>
      </c>
      <c r="E11" s="34">
        <v>1.5874199999999999E-4</v>
      </c>
    </row>
    <row r="12" spans="1:5">
      <c r="A12">
        <v>67.623999999999995</v>
      </c>
      <c r="B12">
        <v>3.6501000000000001</v>
      </c>
      <c r="C12">
        <v>1.1999999999999999E-3</v>
      </c>
      <c r="D12">
        <v>3.61754</v>
      </c>
      <c r="E12" s="34">
        <v>1.7987999999999999E-4</v>
      </c>
    </row>
    <row r="13" spans="1:5">
      <c r="A13">
        <v>77.608000000000004</v>
      </c>
      <c r="B13">
        <v>3.6489500000000001</v>
      </c>
      <c r="C13">
        <v>1.0499999999999999E-3</v>
      </c>
      <c r="D13">
        <v>3.6174300000000001</v>
      </c>
      <c r="E13" s="34">
        <v>2.23031E-4</v>
      </c>
    </row>
    <row r="14" spans="1:5">
      <c r="A14">
        <v>87.623999999999995</v>
      </c>
      <c r="B14">
        <v>3.6483099999999999</v>
      </c>
      <c r="C14" s="34">
        <v>9.9750399999999997E-4</v>
      </c>
      <c r="D14">
        <v>3.61741</v>
      </c>
      <c r="E14" s="34">
        <v>2.6984300000000003E-4</v>
      </c>
    </row>
    <row r="15" spans="1:5">
      <c r="A15">
        <v>97.623000000000005</v>
      </c>
      <c r="B15">
        <v>3.6476700000000002</v>
      </c>
      <c r="C15" s="34">
        <v>8.7737000000000004E-4</v>
      </c>
      <c r="D15">
        <v>3.6173700000000002</v>
      </c>
      <c r="E15" s="34">
        <v>1.68414E-4</v>
      </c>
    </row>
    <row r="16" spans="1:5">
      <c r="A16">
        <v>107.63800000000001</v>
      </c>
      <c r="B16">
        <v>3.64758</v>
      </c>
      <c r="C16" s="34">
        <v>9.53016E-4</v>
      </c>
      <c r="D16">
        <v>3.6174200000000001</v>
      </c>
      <c r="E16" s="34">
        <v>3.68468E-4</v>
      </c>
    </row>
    <row r="17" spans="1:5">
      <c r="A17">
        <v>117.63800000000001</v>
      </c>
      <c r="B17">
        <v>3.6474199999999999</v>
      </c>
      <c r="C17">
        <v>2.2200000000000002E-3</v>
      </c>
      <c r="D17">
        <v>3.61754</v>
      </c>
      <c r="E17" s="34">
        <v>5.64892E-4</v>
      </c>
    </row>
    <row r="18" spans="1:5">
      <c r="A18">
        <v>127.63800000000001</v>
      </c>
      <c r="B18">
        <v>3.6473200000000001</v>
      </c>
      <c r="C18" s="34">
        <v>9.1785499999999997E-4</v>
      </c>
      <c r="D18">
        <v>3.6176900000000001</v>
      </c>
      <c r="E18" s="34">
        <v>4.4774399999999997E-4</v>
      </c>
    </row>
    <row r="19" spans="1:5">
      <c r="A19">
        <v>137.637</v>
      </c>
      <c r="B19">
        <v>3.6472799999999999</v>
      </c>
      <c r="C19" s="34">
        <v>9.1648299999999995E-4</v>
      </c>
      <c r="D19">
        <v>3.6179100000000002</v>
      </c>
      <c r="E19" s="34">
        <v>4.86286E-4</v>
      </c>
    </row>
    <row r="20" spans="1:5">
      <c r="A20">
        <v>147.637</v>
      </c>
      <c r="B20">
        <v>3.6471900000000002</v>
      </c>
      <c r="C20" s="34">
        <v>8.9828399999999995E-4</v>
      </c>
      <c r="D20">
        <v>3.6181199999999998</v>
      </c>
      <c r="E20" s="34">
        <v>5.1389299999999997E-4</v>
      </c>
    </row>
    <row r="21" spans="1:5">
      <c r="A21">
        <v>157.636</v>
      </c>
      <c r="B21">
        <v>3.6471100000000001</v>
      </c>
      <c r="C21" s="34">
        <v>9.3396199999999999E-4</v>
      </c>
      <c r="D21">
        <v>3.6183000000000001</v>
      </c>
      <c r="E21" s="34">
        <v>5.5502800000000005E-4</v>
      </c>
    </row>
    <row r="22" spans="1:5">
      <c r="A22">
        <v>167.636</v>
      </c>
      <c r="B22">
        <v>3.6469499999999999</v>
      </c>
      <c r="C22" s="34">
        <v>9.0219900000000001E-4</v>
      </c>
      <c r="D22">
        <v>3.6184799999999999</v>
      </c>
      <c r="E22" s="34">
        <v>5.8494099999999995E-4</v>
      </c>
    </row>
    <row r="23" spans="1:5">
      <c r="A23">
        <v>177.636</v>
      </c>
      <c r="B23">
        <v>3.6468799999999999</v>
      </c>
      <c r="C23">
        <v>1.0200000000000001E-3</v>
      </c>
      <c r="D23">
        <v>3.6187299999999998</v>
      </c>
      <c r="E23" s="34">
        <v>6.4459700000000001E-4</v>
      </c>
    </row>
    <row r="24" spans="1:5">
      <c r="A24">
        <v>187.63499999999999</v>
      </c>
      <c r="B24">
        <v>3.6469299999999998</v>
      </c>
      <c r="C24" s="34">
        <v>9.1377799999999996E-4</v>
      </c>
      <c r="D24">
        <v>3.6189800000000001</v>
      </c>
      <c r="E24" s="34">
        <v>6.0877900000000005E-4</v>
      </c>
    </row>
    <row r="25" spans="1:5">
      <c r="A25">
        <v>197.63499999999999</v>
      </c>
      <c r="B25">
        <v>3.64689</v>
      </c>
      <c r="C25" s="34">
        <v>8.8980699999999995E-4</v>
      </c>
      <c r="D25">
        <v>3.6191399999999998</v>
      </c>
      <c r="E25" s="34">
        <v>6.2531800000000003E-4</v>
      </c>
    </row>
    <row r="26" spans="1:5">
      <c r="A26">
        <v>207.63399999999999</v>
      </c>
      <c r="B26">
        <v>3.64724</v>
      </c>
      <c r="C26" s="34">
        <v>9.1521500000000004E-4</v>
      </c>
      <c r="D26">
        <v>3.61957</v>
      </c>
      <c r="E26" s="34">
        <v>6.2030799999999997E-4</v>
      </c>
    </row>
    <row r="27" spans="1:5">
      <c r="A27">
        <v>217.63399999999999</v>
      </c>
      <c r="B27">
        <v>3.6470199999999999</v>
      </c>
      <c r="C27" s="34">
        <v>9.0268599999999998E-4</v>
      </c>
      <c r="D27">
        <v>3.61972</v>
      </c>
      <c r="E27" s="34">
        <v>7.1551199999999996E-4</v>
      </c>
    </row>
    <row r="28" spans="1:5">
      <c r="A28">
        <v>227.63399999999999</v>
      </c>
      <c r="B28">
        <v>3.6471300000000002</v>
      </c>
      <c r="C28" s="34">
        <v>8.9472100000000001E-4</v>
      </c>
      <c r="D28">
        <v>3.61991</v>
      </c>
      <c r="E28" s="34">
        <v>6.3261700000000003E-4</v>
      </c>
    </row>
    <row r="29" spans="1:5">
      <c r="A29">
        <v>237.63300000000001</v>
      </c>
      <c r="B29">
        <v>3.64723</v>
      </c>
      <c r="C29" s="34">
        <v>9.6866499999999996E-4</v>
      </c>
      <c r="D29">
        <v>3.6201300000000001</v>
      </c>
      <c r="E29" s="34">
        <v>6.9190099999999997E-4</v>
      </c>
    </row>
    <row r="30" spans="1:5">
      <c r="A30">
        <v>247.648</v>
      </c>
      <c r="B30">
        <v>3.6470600000000002</v>
      </c>
      <c r="C30" s="34">
        <v>9.2143800000000001E-4</v>
      </c>
      <c r="D30">
        <v>3.62018</v>
      </c>
      <c r="E30" s="34">
        <v>6.4983900000000004E-4</v>
      </c>
    </row>
    <row r="31" spans="1:5">
      <c r="A31">
        <v>257.64800000000002</v>
      </c>
      <c r="B31">
        <v>3.6471399999999998</v>
      </c>
      <c r="C31" s="34">
        <v>8.6366199999999996E-4</v>
      </c>
      <c r="D31">
        <v>3.6204100000000001</v>
      </c>
      <c r="E31" s="34">
        <v>6.7032699999999997E-4</v>
      </c>
    </row>
    <row r="32" spans="1:5">
      <c r="A32">
        <v>267.66300000000001</v>
      </c>
      <c r="B32">
        <v>3.6470899999999999</v>
      </c>
      <c r="C32">
        <v>1.0300000000000001E-3</v>
      </c>
      <c r="D32">
        <v>3.6204900000000002</v>
      </c>
      <c r="E32" s="34">
        <v>9.4436499999999996E-4</v>
      </c>
    </row>
    <row r="33" spans="1:5">
      <c r="A33">
        <v>277.66300000000001</v>
      </c>
      <c r="B33">
        <v>3.6472799999999999</v>
      </c>
      <c r="C33" s="34">
        <v>9.3181999999999998E-4</v>
      </c>
      <c r="D33">
        <v>3.6206999999999998</v>
      </c>
      <c r="E33" s="34">
        <v>6.5258000000000004E-4</v>
      </c>
    </row>
    <row r="34" spans="1:5">
      <c r="A34">
        <v>287.66199999999998</v>
      </c>
      <c r="B34">
        <v>3.6471200000000001</v>
      </c>
      <c r="C34" s="34">
        <v>9.5486400000000004E-4</v>
      </c>
      <c r="D34">
        <v>3.6207500000000001</v>
      </c>
      <c r="E34" s="34">
        <v>6.7371800000000002E-4</v>
      </c>
    </row>
    <row r="35" spans="1:5">
      <c r="A35">
        <v>297.66199999999998</v>
      </c>
      <c r="B35">
        <v>3.64717</v>
      </c>
      <c r="C35" s="34">
        <v>9.0353899999999997E-4</v>
      </c>
      <c r="D35">
        <v>3.62087</v>
      </c>
      <c r="E35" s="34">
        <v>6.5624900000000003E-4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carbon_from_0_bainite</vt:lpstr>
      <vt:lpstr>lattice parameter</vt:lpstr>
      <vt:lpstr>single austenite</vt:lpstr>
      <vt:lpstr>two austenite_High</vt:lpstr>
      <vt:lpstr>two austenite_High (2)</vt:lpstr>
      <vt:lpstr>two austenite_Low</vt:lpstr>
      <vt:lpstr>two austenite_Low (2)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Lei Guo</cp:lastModifiedBy>
  <dcterms:created xsi:type="dcterms:W3CDTF">2007-02-16T19:20:43Z</dcterms:created>
  <dcterms:modified xsi:type="dcterms:W3CDTF">2017-02-02T23:00:03Z</dcterms:modified>
</cp:coreProperties>
</file>