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wilberthsolano/Dropbox/Espana AM/Freno electromagnetico_groove rail/"/>
    </mc:Choice>
  </mc:AlternateContent>
  <bookViews>
    <workbookView xWindow="31600" yWindow="460" windowWidth="19100" windowHeight="187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Q97" i="1" l="1"/>
  <c r="BQ96" i="1"/>
  <c r="BQ95" i="1"/>
  <c r="BQ98" i="1"/>
  <c r="BL84" i="1"/>
  <c r="BL83" i="1"/>
  <c r="BL82" i="1"/>
  <c r="BL81" i="1"/>
  <c r="BL4" i="1"/>
  <c r="BL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3" i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3" i="1"/>
  <c r="BG3" i="1"/>
  <c r="BG4" i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8" i="1"/>
  <c r="BG119" i="1"/>
  <c r="BG120" i="1"/>
  <c r="BG117" i="1"/>
  <c r="BB3" i="1"/>
  <c r="BB4" i="1"/>
  <c r="BB5" i="1"/>
  <c r="BB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00" i="1"/>
  <c r="BB101" i="1"/>
  <c r="BB102" i="1"/>
  <c r="BB103" i="1"/>
  <c r="BB107" i="1"/>
  <c r="BB108" i="1"/>
  <c r="BB109" i="1"/>
  <c r="BB106" i="1"/>
  <c r="AW3" i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123" i="1"/>
  <c r="AW124" i="1"/>
  <c r="AW125" i="1"/>
  <c r="AW126" i="1"/>
  <c r="AW127" i="1"/>
  <c r="AW128" i="1"/>
  <c r="AW129" i="1"/>
  <c r="AW130" i="1"/>
  <c r="AW131" i="1"/>
  <c r="AW132" i="1"/>
  <c r="AW133" i="1"/>
  <c r="AW134" i="1"/>
  <c r="AW135" i="1"/>
  <c r="AW136" i="1"/>
  <c r="AW137" i="1"/>
  <c r="AW138" i="1"/>
  <c r="AW139" i="1"/>
  <c r="AW140" i="1"/>
  <c r="AW141" i="1"/>
  <c r="AW142" i="1"/>
  <c r="AW143" i="1"/>
  <c r="AW144" i="1"/>
  <c r="AW145" i="1"/>
  <c r="AW146" i="1"/>
  <c r="AW149" i="1"/>
  <c r="AW150" i="1"/>
  <c r="AW151" i="1"/>
  <c r="AW148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100" i="1"/>
  <c r="AR101" i="1"/>
  <c r="AR102" i="1"/>
  <c r="AR99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100" i="1"/>
  <c r="AM101" i="1"/>
  <c r="AM102" i="1"/>
  <c r="AM99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3" i="1"/>
  <c r="AH94" i="1"/>
  <c r="AH95" i="1"/>
  <c r="AH9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5" i="1"/>
  <c r="E86" i="1"/>
  <c r="E87" i="1"/>
  <c r="E84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2" i="1"/>
  <c r="AC113" i="1"/>
  <c r="AC114" i="1"/>
  <c r="AC111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80" i="1"/>
  <c r="X81" i="1"/>
  <c r="X82" i="1"/>
  <c r="X79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9" i="1"/>
  <c r="S70" i="1"/>
  <c r="S71" i="1"/>
  <c r="S68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117" i="1"/>
  <c r="N118" i="1"/>
  <c r="N119" i="1"/>
  <c r="N116" i="1"/>
  <c r="I132" i="1"/>
  <c r="S133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117" i="1"/>
  <c r="I118" i="1"/>
  <c r="I119" i="1"/>
  <c r="I116" i="1"/>
</calcChain>
</file>

<file path=xl/sharedStrings.xml><?xml version="1.0" encoding="utf-8"?>
<sst xmlns="http://schemas.openxmlformats.org/spreadsheetml/2006/main" count="60" uniqueCount="21">
  <si>
    <t>length</t>
  </si>
  <si>
    <t>intersections</t>
  </si>
  <si>
    <t>grain size</t>
  </si>
  <si>
    <t>PAGS/µm</t>
  </si>
  <si>
    <t>R260 surface (500x)</t>
  </si>
  <si>
    <t>decarb  (150x)</t>
  </si>
  <si>
    <t>depth</t>
  </si>
  <si>
    <t>decarb (150x)</t>
  </si>
  <si>
    <t>R260V bulk (250x)</t>
  </si>
  <si>
    <t>R260V surface (250x)</t>
  </si>
  <si>
    <t>R290V bulk (200x)</t>
  </si>
  <si>
    <t>R290V surface (500x)</t>
  </si>
  <si>
    <t>R260 bulk (250x)</t>
  </si>
  <si>
    <t>B1000 surface (500x)</t>
  </si>
  <si>
    <t>R290GHT surface (400x)</t>
  </si>
  <si>
    <t>R290GHT bulk (400x)</t>
  </si>
  <si>
    <t>R340GHT surface (500x)</t>
  </si>
  <si>
    <t>R290V-LUX surface (500x)</t>
  </si>
  <si>
    <t>R290V-LUX bulk (500x)</t>
  </si>
  <si>
    <t>R200 bulk (500x)</t>
  </si>
  <si>
    <t>R200 surface (500x)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</si>
</sst>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" fontId="0" fillId="0" borderId="0" xfId="0" applyNumberFormat="1"/>
    <xf numFmtId="0" fontId="0" fillId="0" borderId="0" xfId="0" applyAlignment="1">
      <alignment vertical="center"/>
    </xf>
    <xf numFmtId="1" fontId="1" fillId="3" borderId="0" xfId="0" applyNumberFormat="1" applyFont="1" applyFill="1"/>
    <xf numFmtId="1" fontId="1" fillId="6" borderId="0" xfId="0" applyNumberFormat="1" applyFont="1" applyFill="1"/>
    <xf numFmtId="0" fontId="0" fillId="0" borderId="0" xfId="0" applyAlignment="1"/>
    <xf numFmtId="1" fontId="1" fillId="4" borderId="0" xfId="0" applyNumberFormat="1" applyFont="1" applyFill="1"/>
    <xf numFmtId="1" fontId="1" fillId="5" borderId="0" xfId="0" applyNumberFormat="1" applyFont="1" applyFill="1"/>
    <xf numFmtId="0" fontId="2" fillId="9" borderId="0" xfId="0" applyFont="1" applyFill="1"/>
    <xf numFmtId="0" fontId="2" fillId="0" borderId="0" xfId="0" applyFont="1" applyFill="1"/>
    <xf numFmtId="0" fontId="0" fillId="0" borderId="0" xfId="0" applyAlignment="1">
      <alignment horizontal="center" vertical="center"/>
    </xf>
    <xf numFmtId="1" fontId="1" fillId="7" borderId="0" xfId="0" applyNumberFormat="1" applyFont="1" applyFill="1"/>
    <xf numFmtId="1" fontId="1" fillId="8" borderId="0" xfId="0" applyNumberFormat="1" applyFont="1" applyFill="1"/>
    <xf numFmtId="1" fontId="1" fillId="2" borderId="0" xfId="0" applyNumberFormat="1" applyFont="1" applyFill="1"/>
    <xf numFmtId="0" fontId="0" fillId="0" borderId="0" xfId="0" applyFill="1"/>
    <xf numFmtId="1" fontId="1" fillId="10" borderId="0" xfId="0" applyNumberFormat="1" applyFont="1" applyFill="1"/>
    <xf numFmtId="1" fontId="1" fillId="11" borderId="0" xfId="0" applyNumberFormat="1" applyFont="1" applyFill="1"/>
    <xf numFmtId="0" fontId="0" fillId="0" borderId="0" xfId="0" applyAlignment="1">
      <alignment horizontal="center" vertical="center"/>
    </xf>
    <xf numFmtId="1" fontId="1" fillId="12" borderId="0" xfId="0" applyNumberFormat="1" applyFont="1" applyFill="1"/>
    <xf numFmtId="0" fontId="0" fillId="0" borderId="0" xfId="0" applyAlignment="1">
      <alignment horizontal="center" vertical="center"/>
    </xf>
    <xf numFmtId="1" fontId="1" fillId="13" borderId="0" xfId="0" applyNumberFormat="1" applyFont="1" applyFill="1"/>
    <xf numFmtId="0" fontId="0" fillId="0" borderId="0" xfId="0" applyAlignment="1">
      <alignment horizontal="center" vertical="center"/>
    </xf>
    <xf numFmtId="0" fontId="0" fillId="13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1" fontId="2" fillId="14" borderId="0" xfId="0" applyNumberFormat="1" applyFont="1" applyFill="1"/>
    <xf numFmtId="0" fontId="3" fillId="1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57"/>
  <sheetViews>
    <sheetView tabSelected="1" topLeftCell="BC66" workbookViewId="0">
      <selection activeCell="BP100" sqref="BP100"/>
    </sheetView>
  </sheetViews>
  <sheetFormatPr baseColWidth="10" defaultRowHeight="16" x14ac:dyDescent="0.2"/>
  <cols>
    <col min="1" max="1" width="11.33203125" customWidth="1"/>
    <col min="2" max="2" width="3" customWidth="1"/>
    <col min="3" max="3" width="10" customWidth="1"/>
    <col min="4" max="4" width="12.6640625" customWidth="1"/>
    <col min="6" max="6" width="5.33203125" customWidth="1"/>
    <col min="7" max="8" width="9.6640625" customWidth="1"/>
    <col min="10" max="10" width="2.6640625" customWidth="1"/>
    <col min="11" max="11" width="6.1640625" customWidth="1"/>
    <col min="15" max="16" width="4.33203125" customWidth="1"/>
    <col min="20" max="20" width="2.6640625" customWidth="1"/>
    <col min="21" max="21" width="5.1640625" customWidth="1"/>
    <col min="25" max="25" width="2.6640625" customWidth="1"/>
    <col min="26" max="26" width="4.6640625" customWidth="1"/>
    <col min="30" max="30" width="2.6640625" customWidth="1"/>
    <col min="31" max="31" width="4.5" customWidth="1"/>
    <col min="35" max="35" width="2.83203125" customWidth="1"/>
    <col min="36" max="36" width="3.6640625" customWidth="1"/>
    <col min="40" max="40" width="3.1640625" customWidth="1"/>
    <col min="41" max="41" width="3.33203125" customWidth="1"/>
    <col min="45" max="45" width="3.33203125" customWidth="1"/>
    <col min="46" max="46" width="3.5" customWidth="1"/>
    <col min="50" max="51" width="3.5" customWidth="1"/>
    <col min="52" max="52" width="7.6640625" customWidth="1"/>
    <col min="53" max="53" width="12.1640625" customWidth="1"/>
    <col min="55" max="55" width="3" customWidth="1"/>
    <col min="56" max="56" width="3.5" customWidth="1"/>
    <col min="57" max="57" width="7.1640625" customWidth="1"/>
    <col min="58" max="58" width="12.1640625" customWidth="1"/>
    <col min="60" max="60" width="3.5" customWidth="1"/>
    <col min="61" max="61" width="3.1640625" customWidth="1"/>
    <col min="65" max="65" width="3.5" customWidth="1"/>
    <col min="66" max="66" width="3.6640625" customWidth="1"/>
  </cols>
  <sheetData>
    <row r="1" spans="1:69" x14ac:dyDescent="0.2">
      <c r="A1" s="8" t="s">
        <v>3</v>
      </c>
      <c r="B1" s="9"/>
      <c r="C1" s="29" t="s">
        <v>12</v>
      </c>
      <c r="D1" s="29"/>
      <c r="E1" s="29"/>
      <c r="G1" s="32" t="s">
        <v>4</v>
      </c>
      <c r="H1" s="32"/>
      <c r="I1" s="32"/>
      <c r="L1" s="30" t="s">
        <v>8</v>
      </c>
      <c r="M1" s="30"/>
      <c r="N1" s="30"/>
      <c r="Q1" s="31" t="s">
        <v>9</v>
      </c>
      <c r="R1" s="31"/>
      <c r="S1" s="31"/>
      <c r="V1" s="27" t="s">
        <v>10</v>
      </c>
      <c r="W1" s="27"/>
      <c r="X1" s="27"/>
      <c r="AA1" s="28" t="s">
        <v>11</v>
      </c>
      <c r="AB1" s="28"/>
      <c r="AC1" s="28"/>
      <c r="AF1" s="25" t="s">
        <v>13</v>
      </c>
      <c r="AG1" s="25"/>
      <c r="AH1" s="25"/>
      <c r="AK1" s="26" t="s">
        <v>15</v>
      </c>
      <c r="AL1" s="26"/>
      <c r="AM1" s="26"/>
      <c r="AP1" s="26" t="s">
        <v>14</v>
      </c>
      <c r="AQ1" s="26"/>
      <c r="AR1" s="26"/>
      <c r="AU1" s="23" t="s">
        <v>16</v>
      </c>
      <c r="AV1" s="23"/>
      <c r="AW1" s="23"/>
      <c r="AZ1" s="22" t="s">
        <v>18</v>
      </c>
      <c r="BA1" s="22"/>
      <c r="BB1" s="22"/>
      <c r="BE1" s="22" t="s">
        <v>17</v>
      </c>
      <c r="BF1" s="22"/>
      <c r="BG1" s="22"/>
      <c r="BJ1" s="34" t="s">
        <v>19</v>
      </c>
      <c r="BK1" s="34"/>
      <c r="BL1" s="34"/>
      <c r="BO1" s="34" t="s">
        <v>20</v>
      </c>
      <c r="BP1" s="34"/>
      <c r="BQ1" s="34"/>
    </row>
    <row r="2" spans="1:69" x14ac:dyDescent="0.2">
      <c r="C2" t="s">
        <v>0</v>
      </c>
      <c r="D2" t="s">
        <v>1</v>
      </c>
      <c r="E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  <c r="AK2" t="s">
        <v>0</v>
      </c>
      <c r="AL2" t="s">
        <v>1</v>
      </c>
      <c r="AM2" t="s">
        <v>2</v>
      </c>
      <c r="AP2" t="s">
        <v>0</v>
      </c>
      <c r="AQ2" t="s">
        <v>1</v>
      </c>
      <c r="AR2" t="s">
        <v>2</v>
      </c>
      <c r="AU2" t="s">
        <v>0</v>
      </c>
      <c r="AV2" t="s">
        <v>1</v>
      </c>
      <c r="AW2" t="s">
        <v>2</v>
      </c>
      <c r="AZ2" t="s">
        <v>0</v>
      </c>
      <c r="BA2" t="s">
        <v>1</v>
      </c>
      <c r="BB2" t="s">
        <v>2</v>
      </c>
      <c r="BD2" s="17"/>
      <c r="BE2" t="s">
        <v>0</v>
      </c>
      <c r="BF2" t="s">
        <v>1</v>
      </c>
      <c r="BG2" t="s">
        <v>2</v>
      </c>
      <c r="BJ2" t="s">
        <v>0</v>
      </c>
      <c r="BK2" t="s">
        <v>1</v>
      </c>
      <c r="BL2" t="s">
        <v>2</v>
      </c>
      <c r="BN2" s="19"/>
      <c r="BO2" t="s">
        <v>0</v>
      </c>
      <c r="BP2" t="s">
        <v>1</v>
      </c>
      <c r="BQ2" t="s">
        <v>2</v>
      </c>
    </row>
    <row r="3" spans="1:69" x14ac:dyDescent="0.2">
      <c r="B3" s="21">
        <v>10</v>
      </c>
      <c r="C3">
        <v>492</v>
      </c>
      <c r="D3">
        <v>5</v>
      </c>
      <c r="E3" s="1">
        <f>C3/D3</f>
        <v>98.4</v>
      </c>
      <c r="F3" s="21">
        <v>1</v>
      </c>
      <c r="G3">
        <v>250</v>
      </c>
      <c r="H3">
        <v>6</v>
      </c>
      <c r="I3" s="1">
        <f>G3/H3</f>
        <v>41.666666666666664</v>
      </c>
      <c r="K3" s="21">
        <v>1</v>
      </c>
      <c r="L3">
        <v>487</v>
      </c>
      <c r="M3">
        <v>6</v>
      </c>
      <c r="N3" s="1">
        <f>L3/M3</f>
        <v>81.166666666666671</v>
      </c>
      <c r="P3" s="21">
        <v>1</v>
      </c>
      <c r="Q3">
        <v>502</v>
      </c>
      <c r="R3">
        <v>9</v>
      </c>
      <c r="S3" s="1">
        <f>Q3/R3</f>
        <v>55.777777777777779</v>
      </c>
      <c r="U3" s="21">
        <v>1</v>
      </c>
      <c r="V3">
        <v>596</v>
      </c>
      <c r="W3">
        <v>7</v>
      </c>
      <c r="X3" s="1">
        <f>V3/W3</f>
        <v>85.142857142857139</v>
      </c>
      <c r="Z3" s="21">
        <v>1</v>
      </c>
      <c r="AA3">
        <v>197</v>
      </c>
      <c r="AB3">
        <v>3</v>
      </c>
      <c r="AC3" s="1">
        <f>AA3/AB3</f>
        <v>65.666666666666671</v>
      </c>
      <c r="AE3" s="24">
        <v>1</v>
      </c>
      <c r="AF3">
        <v>226</v>
      </c>
      <c r="AG3">
        <v>5</v>
      </c>
      <c r="AH3">
        <f>AF3/AG3</f>
        <v>45.2</v>
      </c>
      <c r="AJ3" s="21">
        <v>1</v>
      </c>
      <c r="AK3">
        <v>310.01900000000001</v>
      </c>
      <c r="AL3">
        <v>5</v>
      </c>
      <c r="AM3">
        <f>AK3/AL3</f>
        <v>62.003799999999998</v>
      </c>
      <c r="AO3" s="21">
        <v>1</v>
      </c>
      <c r="AP3">
        <v>310</v>
      </c>
      <c r="AQ3">
        <v>6</v>
      </c>
      <c r="AR3">
        <f>AP3/AQ3</f>
        <v>51.666666666666664</v>
      </c>
      <c r="AT3" s="21">
        <v>1</v>
      </c>
      <c r="AU3">
        <v>250</v>
      </c>
      <c r="AV3">
        <v>5</v>
      </c>
      <c r="AW3">
        <f>AU3/AV3</f>
        <v>50</v>
      </c>
      <c r="AY3" s="21">
        <v>1</v>
      </c>
      <c r="AZ3">
        <v>250</v>
      </c>
      <c r="BA3">
        <v>4</v>
      </c>
      <c r="BB3">
        <f>AZ3/BA3</f>
        <v>62.5</v>
      </c>
      <c r="BD3" s="21">
        <v>1</v>
      </c>
      <c r="BE3">
        <v>219</v>
      </c>
      <c r="BF3">
        <v>5</v>
      </c>
      <c r="BG3">
        <f>BE3/BF3</f>
        <v>43.8</v>
      </c>
      <c r="BI3" s="21">
        <v>1</v>
      </c>
      <c r="BJ3">
        <v>165</v>
      </c>
      <c r="BK3">
        <v>3</v>
      </c>
      <c r="BL3">
        <f>BJ3/BK3</f>
        <v>55</v>
      </c>
      <c r="BN3" s="21">
        <v>1</v>
      </c>
      <c r="BO3">
        <v>188</v>
      </c>
      <c r="BP3">
        <v>3</v>
      </c>
      <c r="BQ3">
        <f>BO3/BP3</f>
        <v>62.666666666666664</v>
      </c>
    </row>
    <row r="4" spans="1:69" x14ac:dyDescent="0.2">
      <c r="B4" s="21"/>
      <c r="C4">
        <v>494</v>
      </c>
      <c r="D4">
        <v>8</v>
      </c>
      <c r="E4" s="1">
        <f t="shared" ref="E4:E67" si="0">C4/D4</f>
        <v>61.75</v>
      </c>
      <c r="F4" s="21"/>
      <c r="G4">
        <v>247</v>
      </c>
      <c r="H4">
        <v>6</v>
      </c>
      <c r="I4" s="1">
        <f t="shared" ref="I4:I67" si="1">G4/H4</f>
        <v>41.166666666666664</v>
      </c>
      <c r="K4" s="21"/>
      <c r="L4">
        <v>498</v>
      </c>
      <c r="M4">
        <v>8</v>
      </c>
      <c r="N4" s="1">
        <f t="shared" ref="N4:N67" si="2">L4/M4</f>
        <v>62.25</v>
      </c>
      <c r="P4" s="21"/>
      <c r="Q4">
        <v>495</v>
      </c>
      <c r="R4">
        <v>10</v>
      </c>
      <c r="S4" s="1">
        <f t="shared" ref="S4:S64" si="3">Q4/R4</f>
        <v>49.5</v>
      </c>
      <c r="U4" s="21"/>
      <c r="V4">
        <v>591</v>
      </c>
      <c r="W4">
        <v>6</v>
      </c>
      <c r="X4" s="1">
        <f t="shared" ref="X4:X67" si="4">V4/W4</f>
        <v>98.5</v>
      </c>
      <c r="Z4" s="21"/>
      <c r="AA4">
        <v>158</v>
      </c>
      <c r="AB4">
        <v>4</v>
      </c>
      <c r="AC4" s="1">
        <f t="shared" ref="AC4:AC10" si="5">AA4/AB4</f>
        <v>39.5</v>
      </c>
      <c r="AE4" s="24"/>
      <c r="AF4">
        <v>225</v>
      </c>
      <c r="AG4">
        <v>5</v>
      </c>
      <c r="AH4">
        <f t="shared" ref="AH4:AH67" si="6">AF4/AG4</f>
        <v>45</v>
      </c>
      <c r="AJ4" s="21"/>
      <c r="AK4">
        <v>304.49299999999999</v>
      </c>
      <c r="AL4">
        <v>6</v>
      </c>
      <c r="AM4">
        <f t="shared" ref="AM4:AM67" si="7">AK4/AL4</f>
        <v>50.74883333333333</v>
      </c>
      <c r="AO4" s="21"/>
      <c r="AP4">
        <v>311</v>
      </c>
      <c r="AQ4">
        <v>6</v>
      </c>
      <c r="AR4">
        <f t="shared" ref="AR4:AR67" si="8">AP4/AQ4</f>
        <v>51.833333333333336</v>
      </c>
      <c r="AT4" s="21"/>
      <c r="AU4">
        <v>243</v>
      </c>
      <c r="AV4">
        <v>4</v>
      </c>
      <c r="AW4">
        <f t="shared" ref="AW4:AW67" si="9">AU4/AV4</f>
        <v>60.75</v>
      </c>
      <c r="AY4" s="21"/>
      <c r="AZ4">
        <v>251</v>
      </c>
      <c r="BA4">
        <v>5</v>
      </c>
      <c r="BB4">
        <f t="shared" ref="BB4:BB67" si="10">AZ4/BA4</f>
        <v>50.2</v>
      </c>
      <c r="BD4" s="21"/>
      <c r="BE4">
        <v>222</v>
      </c>
      <c r="BF4">
        <v>6</v>
      </c>
      <c r="BG4">
        <f t="shared" ref="BG4:BG67" si="11">BE4/BF4</f>
        <v>37</v>
      </c>
      <c r="BI4" s="21"/>
      <c r="BJ4">
        <v>179</v>
      </c>
      <c r="BK4">
        <v>6</v>
      </c>
      <c r="BL4">
        <f t="shared" ref="BL4:BL67" si="12">BJ4/BK4</f>
        <v>29.833333333333332</v>
      </c>
      <c r="BN4" s="21"/>
      <c r="BO4">
        <v>205</v>
      </c>
      <c r="BP4">
        <v>5</v>
      </c>
      <c r="BQ4">
        <f t="shared" ref="BQ4:BQ67" si="13">BO4/BP4</f>
        <v>41</v>
      </c>
    </row>
    <row r="5" spans="1:69" x14ac:dyDescent="0.2">
      <c r="B5" s="21"/>
      <c r="C5">
        <v>494</v>
      </c>
      <c r="D5">
        <v>7</v>
      </c>
      <c r="E5" s="1">
        <f t="shared" si="0"/>
        <v>70.571428571428569</v>
      </c>
      <c r="F5" s="21"/>
      <c r="G5">
        <v>246</v>
      </c>
      <c r="H5">
        <v>5</v>
      </c>
      <c r="I5" s="1">
        <f t="shared" si="1"/>
        <v>49.2</v>
      </c>
      <c r="K5" s="21"/>
      <c r="L5">
        <v>494</v>
      </c>
      <c r="M5">
        <v>7</v>
      </c>
      <c r="N5" s="1">
        <f t="shared" si="2"/>
        <v>70.571428571428569</v>
      </c>
      <c r="P5" s="21"/>
      <c r="Q5">
        <v>497</v>
      </c>
      <c r="R5">
        <v>10</v>
      </c>
      <c r="S5" s="1">
        <f t="shared" si="3"/>
        <v>49.7</v>
      </c>
      <c r="U5" s="21"/>
      <c r="V5">
        <v>592</v>
      </c>
      <c r="W5">
        <v>9</v>
      </c>
      <c r="X5" s="1">
        <f t="shared" si="4"/>
        <v>65.777777777777771</v>
      </c>
      <c r="Z5" s="21"/>
      <c r="AA5">
        <v>165</v>
      </c>
      <c r="AB5">
        <v>3</v>
      </c>
      <c r="AC5" s="1">
        <f t="shared" si="5"/>
        <v>55</v>
      </c>
      <c r="AE5" s="24"/>
      <c r="AF5">
        <v>225</v>
      </c>
      <c r="AG5" s="14">
        <v>6</v>
      </c>
      <c r="AH5">
        <f t="shared" si="6"/>
        <v>37.5</v>
      </c>
      <c r="AJ5" s="21"/>
      <c r="AK5">
        <v>303.26900000000001</v>
      </c>
      <c r="AL5">
        <v>6</v>
      </c>
      <c r="AM5">
        <f t="shared" si="7"/>
        <v>50.544833333333337</v>
      </c>
      <c r="AO5" s="21"/>
      <c r="AP5">
        <v>309</v>
      </c>
      <c r="AQ5">
        <v>6</v>
      </c>
      <c r="AR5">
        <f t="shared" si="8"/>
        <v>51.5</v>
      </c>
      <c r="AT5" s="21"/>
      <c r="AU5">
        <v>247</v>
      </c>
      <c r="AV5">
        <v>6</v>
      </c>
      <c r="AW5">
        <f t="shared" si="9"/>
        <v>41.166666666666664</v>
      </c>
      <c r="AY5" s="21"/>
      <c r="AZ5">
        <v>248</v>
      </c>
      <c r="BA5">
        <v>5</v>
      </c>
      <c r="BB5">
        <f t="shared" si="10"/>
        <v>49.6</v>
      </c>
      <c r="BD5" s="21"/>
      <c r="BE5">
        <v>168</v>
      </c>
      <c r="BF5">
        <v>3</v>
      </c>
      <c r="BG5">
        <f t="shared" si="11"/>
        <v>56</v>
      </c>
      <c r="BI5" s="21"/>
      <c r="BJ5">
        <v>168</v>
      </c>
      <c r="BK5">
        <v>5</v>
      </c>
      <c r="BL5">
        <f t="shared" si="12"/>
        <v>33.6</v>
      </c>
      <c r="BN5" s="21"/>
      <c r="BO5">
        <v>250</v>
      </c>
      <c r="BP5">
        <v>6</v>
      </c>
      <c r="BQ5">
        <f t="shared" si="13"/>
        <v>41.666666666666664</v>
      </c>
    </row>
    <row r="6" spans="1:69" x14ac:dyDescent="0.2">
      <c r="B6" s="21"/>
      <c r="C6">
        <v>487</v>
      </c>
      <c r="D6">
        <v>6</v>
      </c>
      <c r="E6" s="1">
        <f t="shared" si="0"/>
        <v>81.166666666666671</v>
      </c>
      <c r="F6" s="21"/>
      <c r="G6">
        <v>242</v>
      </c>
      <c r="H6">
        <v>4</v>
      </c>
      <c r="I6" s="1">
        <f t="shared" si="1"/>
        <v>60.5</v>
      </c>
      <c r="K6" s="21"/>
      <c r="L6">
        <v>489</v>
      </c>
      <c r="M6">
        <v>6</v>
      </c>
      <c r="N6" s="1">
        <f t="shared" si="2"/>
        <v>81.5</v>
      </c>
      <c r="P6" s="21"/>
      <c r="Q6">
        <v>493</v>
      </c>
      <c r="R6">
        <v>8</v>
      </c>
      <c r="S6" s="1">
        <f t="shared" si="3"/>
        <v>61.625</v>
      </c>
      <c r="U6" s="21"/>
      <c r="V6">
        <v>587</v>
      </c>
      <c r="W6">
        <v>7</v>
      </c>
      <c r="X6" s="1">
        <f t="shared" si="4"/>
        <v>83.857142857142861</v>
      </c>
      <c r="Z6" s="21">
        <v>2</v>
      </c>
      <c r="AA6">
        <v>251</v>
      </c>
      <c r="AB6">
        <v>5</v>
      </c>
      <c r="AC6" s="1">
        <f t="shared" si="5"/>
        <v>50.2</v>
      </c>
      <c r="AE6" s="24"/>
      <c r="AF6">
        <v>148</v>
      </c>
      <c r="AG6" s="14">
        <v>3</v>
      </c>
      <c r="AH6">
        <f t="shared" si="6"/>
        <v>49.333333333333336</v>
      </c>
      <c r="AJ6" s="21"/>
      <c r="AK6">
        <v>310.209</v>
      </c>
      <c r="AL6">
        <v>5</v>
      </c>
      <c r="AM6">
        <f t="shared" si="7"/>
        <v>62.041800000000002</v>
      </c>
      <c r="AO6" s="21"/>
      <c r="AP6">
        <v>308</v>
      </c>
      <c r="AQ6">
        <v>5</v>
      </c>
      <c r="AR6">
        <f t="shared" si="8"/>
        <v>61.6</v>
      </c>
      <c r="AT6" s="21"/>
      <c r="AU6">
        <v>163</v>
      </c>
      <c r="AV6">
        <v>3</v>
      </c>
      <c r="AW6">
        <f t="shared" si="9"/>
        <v>54.333333333333336</v>
      </c>
      <c r="AY6" s="21"/>
      <c r="AZ6">
        <v>190</v>
      </c>
      <c r="BA6">
        <v>5</v>
      </c>
      <c r="BB6">
        <f t="shared" si="10"/>
        <v>38</v>
      </c>
      <c r="BD6" s="21"/>
      <c r="BE6">
        <v>168</v>
      </c>
      <c r="BF6">
        <v>5</v>
      </c>
      <c r="BG6">
        <f t="shared" si="11"/>
        <v>33.6</v>
      </c>
      <c r="BI6" s="21"/>
      <c r="BJ6">
        <v>187</v>
      </c>
      <c r="BK6">
        <v>5</v>
      </c>
      <c r="BL6">
        <f t="shared" si="12"/>
        <v>37.4</v>
      </c>
      <c r="BN6" s="21"/>
      <c r="BO6">
        <v>191</v>
      </c>
      <c r="BP6">
        <v>5</v>
      </c>
      <c r="BQ6">
        <f t="shared" si="13"/>
        <v>38.200000000000003</v>
      </c>
    </row>
    <row r="7" spans="1:69" x14ac:dyDescent="0.2">
      <c r="B7" s="21"/>
      <c r="C7">
        <v>488</v>
      </c>
      <c r="D7">
        <v>6</v>
      </c>
      <c r="E7" s="1">
        <f t="shared" si="0"/>
        <v>81.333333333333329</v>
      </c>
      <c r="F7" s="21"/>
      <c r="G7">
        <v>244</v>
      </c>
      <c r="H7">
        <v>4</v>
      </c>
      <c r="I7" s="1">
        <f t="shared" si="1"/>
        <v>61</v>
      </c>
      <c r="K7" s="21"/>
      <c r="L7">
        <v>322</v>
      </c>
      <c r="M7">
        <v>3</v>
      </c>
      <c r="N7" s="1">
        <f t="shared" si="2"/>
        <v>107.33333333333333</v>
      </c>
      <c r="P7" s="21"/>
      <c r="Q7">
        <v>479</v>
      </c>
      <c r="R7">
        <v>11</v>
      </c>
      <c r="S7" s="1">
        <f t="shared" si="3"/>
        <v>43.545454545454547</v>
      </c>
      <c r="U7" s="21"/>
      <c r="V7">
        <v>580</v>
      </c>
      <c r="W7">
        <v>8</v>
      </c>
      <c r="X7" s="1">
        <f t="shared" si="4"/>
        <v>72.5</v>
      </c>
      <c r="Z7" s="21"/>
      <c r="AA7">
        <v>233</v>
      </c>
      <c r="AB7">
        <v>7</v>
      </c>
      <c r="AC7" s="1">
        <f t="shared" si="5"/>
        <v>33.285714285714285</v>
      </c>
      <c r="AE7" s="24"/>
      <c r="AF7">
        <v>153</v>
      </c>
      <c r="AG7" s="14">
        <v>4</v>
      </c>
      <c r="AH7">
        <f t="shared" si="6"/>
        <v>38.25</v>
      </c>
      <c r="AJ7" s="21"/>
      <c r="AK7">
        <v>308.16899999999998</v>
      </c>
      <c r="AL7">
        <v>4</v>
      </c>
      <c r="AM7">
        <f t="shared" si="7"/>
        <v>77.042249999999996</v>
      </c>
      <c r="AO7" s="21"/>
      <c r="AP7">
        <v>205</v>
      </c>
      <c r="AQ7">
        <v>4</v>
      </c>
      <c r="AR7">
        <f t="shared" si="8"/>
        <v>51.25</v>
      </c>
      <c r="AT7" s="21"/>
      <c r="AU7">
        <v>159</v>
      </c>
      <c r="AV7">
        <v>4</v>
      </c>
      <c r="AW7">
        <f t="shared" si="9"/>
        <v>39.75</v>
      </c>
      <c r="AY7" s="21"/>
      <c r="AZ7">
        <v>232</v>
      </c>
      <c r="BA7">
        <v>6</v>
      </c>
      <c r="BB7">
        <f t="shared" si="10"/>
        <v>38.666666666666664</v>
      </c>
      <c r="BD7" s="21"/>
      <c r="BE7">
        <v>167</v>
      </c>
      <c r="BF7">
        <v>6</v>
      </c>
      <c r="BG7">
        <f t="shared" si="11"/>
        <v>27.833333333333332</v>
      </c>
      <c r="BI7" s="21"/>
      <c r="BJ7">
        <v>197</v>
      </c>
      <c r="BK7">
        <v>5</v>
      </c>
      <c r="BL7">
        <f t="shared" si="12"/>
        <v>39.4</v>
      </c>
      <c r="BN7" s="21"/>
      <c r="BO7">
        <v>168</v>
      </c>
      <c r="BP7">
        <v>5</v>
      </c>
      <c r="BQ7">
        <f t="shared" si="13"/>
        <v>33.6</v>
      </c>
    </row>
    <row r="8" spans="1:69" x14ac:dyDescent="0.2">
      <c r="B8" s="21"/>
      <c r="C8">
        <v>330</v>
      </c>
      <c r="D8">
        <v>4</v>
      </c>
      <c r="E8" s="1">
        <f t="shared" si="0"/>
        <v>82.5</v>
      </c>
      <c r="F8" s="21"/>
      <c r="G8">
        <v>164</v>
      </c>
      <c r="H8">
        <v>4</v>
      </c>
      <c r="I8" s="1">
        <f t="shared" si="1"/>
        <v>41</v>
      </c>
      <c r="K8" s="21"/>
      <c r="L8">
        <v>328</v>
      </c>
      <c r="M8">
        <v>3</v>
      </c>
      <c r="N8" s="1">
        <f t="shared" si="2"/>
        <v>109.33333333333333</v>
      </c>
      <c r="P8" s="21"/>
      <c r="Q8">
        <v>333</v>
      </c>
      <c r="R8">
        <v>7</v>
      </c>
      <c r="S8" s="1">
        <f t="shared" si="3"/>
        <v>47.571428571428569</v>
      </c>
      <c r="U8" s="21"/>
      <c r="V8">
        <v>396</v>
      </c>
      <c r="W8">
        <v>5</v>
      </c>
      <c r="X8" s="1">
        <f t="shared" si="4"/>
        <v>79.2</v>
      </c>
      <c r="Z8" s="21"/>
      <c r="AA8">
        <v>222</v>
      </c>
      <c r="AB8">
        <v>5</v>
      </c>
      <c r="AC8" s="1">
        <f t="shared" si="5"/>
        <v>44.4</v>
      </c>
      <c r="AE8" s="24"/>
      <c r="AF8">
        <v>153</v>
      </c>
      <c r="AG8" s="14">
        <v>4</v>
      </c>
      <c r="AH8">
        <f t="shared" si="6"/>
        <v>38.25</v>
      </c>
      <c r="AJ8" s="21"/>
      <c r="AK8">
        <v>204.09800000000001</v>
      </c>
      <c r="AL8">
        <v>4</v>
      </c>
      <c r="AM8">
        <f t="shared" si="7"/>
        <v>51.024500000000003</v>
      </c>
      <c r="AO8" s="21"/>
      <c r="AP8">
        <v>200</v>
      </c>
      <c r="AQ8">
        <v>3</v>
      </c>
      <c r="AR8">
        <f t="shared" si="8"/>
        <v>66.666666666666671</v>
      </c>
      <c r="AT8" s="21"/>
      <c r="AU8">
        <v>162</v>
      </c>
      <c r="AV8">
        <v>4</v>
      </c>
      <c r="AW8">
        <f t="shared" si="9"/>
        <v>40.5</v>
      </c>
      <c r="AY8" s="21"/>
      <c r="AZ8">
        <v>167</v>
      </c>
      <c r="BA8">
        <v>4</v>
      </c>
      <c r="BB8">
        <f t="shared" si="10"/>
        <v>41.75</v>
      </c>
      <c r="BD8" s="21"/>
      <c r="BE8">
        <v>169</v>
      </c>
      <c r="BF8">
        <v>5</v>
      </c>
      <c r="BG8">
        <f t="shared" si="11"/>
        <v>33.799999999999997</v>
      </c>
      <c r="BI8" s="21"/>
      <c r="BJ8">
        <v>251</v>
      </c>
      <c r="BK8">
        <v>7</v>
      </c>
      <c r="BL8">
        <f t="shared" si="12"/>
        <v>35.857142857142854</v>
      </c>
      <c r="BN8" s="21"/>
      <c r="BO8">
        <v>168</v>
      </c>
      <c r="BP8">
        <v>5</v>
      </c>
      <c r="BQ8">
        <f t="shared" si="13"/>
        <v>33.6</v>
      </c>
    </row>
    <row r="9" spans="1:69" x14ac:dyDescent="0.2">
      <c r="B9" s="21"/>
      <c r="C9">
        <v>327</v>
      </c>
      <c r="D9">
        <v>5</v>
      </c>
      <c r="E9" s="1">
        <f t="shared" si="0"/>
        <v>65.400000000000006</v>
      </c>
      <c r="F9" s="21"/>
      <c r="G9">
        <v>165</v>
      </c>
      <c r="H9">
        <v>4</v>
      </c>
      <c r="I9" s="1">
        <f t="shared" si="1"/>
        <v>41.25</v>
      </c>
      <c r="K9" s="21"/>
      <c r="L9">
        <v>318</v>
      </c>
      <c r="M9">
        <v>5</v>
      </c>
      <c r="N9" s="1">
        <f t="shared" si="2"/>
        <v>63.6</v>
      </c>
      <c r="P9" s="21"/>
      <c r="Q9">
        <v>328</v>
      </c>
      <c r="R9">
        <v>8</v>
      </c>
      <c r="S9" s="1">
        <f t="shared" si="3"/>
        <v>41</v>
      </c>
      <c r="U9" s="21"/>
      <c r="V9">
        <v>394</v>
      </c>
      <c r="W9">
        <v>4</v>
      </c>
      <c r="X9" s="1">
        <f t="shared" si="4"/>
        <v>98.5</v>
      </c>
      <c r="Z9" s="21"/>
      <c r="AA9">
        <v>245</v>
      </c>
      <c r="AB9">
        <v>5</v>
      </c>
      <c r="AC9" s="1">
        <f t="shared" si="5"/>
        <v>49</v>
      </c>
      <c r="AE9" s="24"/>
      <c r="AF9">
        <v>153</v>
      </c>
      <c r="AG9" s="14">
        <v>5</v>
      </c>
      <c r="AH9">
        <f t="shared" si="6"/>
        <v>30.6</v>
      </c>
      <c r="AJ9" s="21"/>
      <c r="AK9">
        <v>203.06100000000001</v>
      </c>
      <c r="AL9">
        <v>3</v>
      </c>
      <c r="AM9">
        <f t="shared" si="7"/>
        <v>67.686999999999998</v>
      </c>
      <c r="AO9" s="21"/>
      <c r="AP9">
        <v>206</v>
      </c>
      <c r="AQ9">
        <v>3</v>
      </c>
      <c r="AR9">
        <f t="shared" si="8"/>
        <v>68.666666666666671</v>
      </c>
      <c r="AT9" s="21">
        <v>2</v>
      </c>
      <c r="AU9">
        <v>253</v>
      </c>
      <c r="AV9">
        <v>4</v>
      </c>
      <c r="AW9">
        <f t="shared" si="9"/>
        <v>63.25</v>
      </c>
      <c r="AY9" s="21"/>
      <c r="AZ9">
        <v>162</v>
      </c>
      <c r="BA9">
        <v>4</v>
      </c>
      <c r="BB9">
        <f t="shared" si="10"/>
        <v>40.5</v>
      </c>
      <c r="BD9" s="21"/>
      <c r="BE9">
        <v>249</v>
      </c>
      <c r="BF9">
        <v>6</v>
      </c>
      <c r="BG9">
        <f t="shared" si="11"/>
        <v>41.5</v>
      </c>
      <c r="BI9" s="21">
        <v>2</v>
      </c>
      <c r="BJ9">
        <v>206</v>
      </c>
      <c r="BK9">
        <v>6</v>
      </c>
      <c r="BL9">
        <f t="shared" si="12"/>
        <v>34.333333333333336</v>
      </c>
      <c r="BN9" s="21"/>
      <c r="BO9">
        <v>258</v>
      </c>
      <c r="BP9">
        <v>7</v>
      </c>
      <c r="BQ9">
        <f t="shared" si="13"/>
        <v>36.857142857142854</v>
      </c>
    </row>
    <row r="10" spans="1:69" x14ac:dyDescent="0.2">
      <c r="B10" s="21"/>
      <c r="C10">
        <v>329</v>
      </c>
      <c r="D10">
        <v>5</v>
      </c>
      <c r="E10" s="1">
        <f t="shared" si="0"/>
        <v>65.8</v>
      </c>
      <c r="F10" s="21"/>
      <c r="G10">
        <v>166</v>
      </c>
      <c r="H10">
        <v>5</v>
      </c>
      <c r="I10" s="1">
        <f t="shared" si="1"/>
        <v>33.200000000000003</v>
      </c>
      <c r="K10" s="21"/>
      <c r="L10">
        <v>333</v>
      </c>
      <c r="M10">
        <v>6</v>
      </c>
      <c r="N10" s="1">
        <f t="shared" si="2"/>
        <v>55.5</v>
      </c>
      <c r="P10" s="21"/>
      <c r="Q10">
        <v>331</v>
      </c>
      <c r="R10">
        <v>7</v>
      </c>
      <c r="S10" s="1">
        <f t="shared" si="3"/>
        <v>47.285714285714285</v>
      </c>
      <c r="U10" s="21"/>
      <c r="V10">
        <v>399</v>
      </c>
      <c r="W10">
        <v>6</v>
      </c>
      <c r="X10" s="1">
        <f t="shared" si="4"/>
        <v>66.5</v>
      </c>
      <c r="Z10" s="21"/>
      <c r="AA10">
        <v>166</v>
      </c>
      <c r="AB10">
        <v>5</v>
      </c>
      <c r="AC10" s="1">
        <f t="shared" si="5"/>
        <v>33.200000000000003</v>
      </c>
      <c r="AE10" s="24"/>
      <c r="AF10">
        <v>199</v>
      </c>
      <c r="AG10" s="14">
        <v>6</v>
      </c>
      <c r="AH10">
        <f t="shared" si="6"/>
        <v>33.166666666666664</v>
      </c>
      <c r="AJ10" s="21"/>
      <c r="AK10">
        <v>206.26</v>
      </c>
      <c r="AL10">
        <v>2</v>
      </c>
      <c r="AM10">
        <f t="shared" si="7"/>
        <v>103.13</v>
      </c>
      <c r="AO10" s="21"/>
      <c r="AP10">
        <v>204</v>
      </c>
      <c r="AQ10">
        <v>4</v>
      </c>
      <c r="AR10">
        <f t="shared" si="8"/>
        <v>51</v>
      </c>
      <c r="AT10" s="21"/>
      <c r="AU10">
        <v>251</v>
      </c>
      <c r="AV10">
        <v>4</v>
      </c>
      <c r="AW10">
        <f t="shared" si="9"/>
        <v>62.75</v>
      </c>
      <c r="AY10" s="21"/>
      <c r="AZ10">
        <v>165</v>
      </c>
      <c r="BA10">
        <v>3</v>
      </c>
      <c r="BB10">
        <f t="shared" si="10"/>
        <v>55</v>
      </c>
      <c r="BD10" s="21">
        <v>2</v>
      </c>
      <c r="BE10">
        <v>225</v>
      </c>
      <c r="BF10">
        <v>5</v>
      </c>
      <c r="BG10">
        <f t="shared" si="11"/>
        <v>45</v>
      </c>
      <c r="BI10" s="21"/>
      <c r="BJ10">
        <v>185</v>
      </c>
      <c r="BK10">
        <v>5</v>
      </c>
      <c r="BL10">
        <f t="shared" si="12"/>
        <v>37</v>
      </c>
      <c r="BN10" s="21">
        <v>2</v>
      </c>
      <c r="BO10">
        <v>185</v>
      </c>
      <c r="BP10">
        <v>6</v>
      </c>
      <c r="BQ10">
        <f t="shared" si="13"/>
        <v>30.833333333333332</v>
      </c>
    </row>
    <row r="11" spans="1:69" x14ac:dyDescent="0.2">
      <c r="B11" s="21"/>
      <c r="C11">
        <v>332</v>
      </c>
      <c r="D11">
        <v>3</v>
      </c>
      <c r="E11" s="1">
        <f t="shared" si="0"/>
        <v>110.66666666666667</v>
      </c>
      <c r="F11" s="21"/>
      <c r="G11">
        <v>166</v>
      </c>
      <c r="H11">
        <v>3</v>
      </c>
      <c r="I11" s="1">
        <f t="shared" si="1"/>
        <v>55.333333333333336</v>
      </c>
      <c r="K11" s="21"/>
      <c r="L11">
        <v>328</v>
      </c>
      <c r="M11">
        <v>4</v>
      </c>
      <c r="N11" s="1">
        <f t="shared" si="2"/>
        <v>82</v>
      </c>
      <c r="P11" s="21"/>
      <c r="Q11">
        <v>332</v>
      </c>
      <c r="R11">
        <v>8</v>
      </c>
      <c r="S11" s="1">
        <f t="shared" si="3"/>
        <v>41.5</v>
      </c>
      <c r="U11" s="21"/>
      <c r="V11">
        <v>381</v>
      </c>
      <c r="W11">
        <v>6</v>
      </c>
      <c r="X11" s="1">
        <f t="shared" si="4"/>
        <v>63.5</v>
      </c>
      <c r="Z11" s="21"/>
      <c r="AA11">
        <v>167</v>
      </c>
      <c r="AB11">
        <v>6</v>
      </c>
      <c r="AC11" s="1">
        <f t="shared" ref="AC11:AC67" si="14">AA11/AB11</f>
        <v>27.833333333333332</v>
      </c>
      <c r="AE11" s="24">
        <v>2</v>
      </c>
      <c r="AF11">
        <v>232</v>
      </c>
      <c r="AG11" s="14">
        <v>6</v>
      </c>
      <c r="AH11">
        <f t="shared" si="6"/>
        <v>38.666666666666664</v>
      </c>
      <c r="AJ11" s="21"/>
      <c r="AK11">
        <v>206.14500000000001</v>
      </c>
      <c r="AL11">
        <v>3</v>
      </c>
      <c r="AM11">
        <f t="shared" si="7"/>
        <v>68.715000000000003</v>
      </c>
      <c r="AO11" s="21"/>
      <c r="AP11">
        <v>207</v>
      </c>
      <c r="AQ11">
        <v>4</v>
      </c>
      <c r="AR11">
        <f t="shared" si="8"/>
        <v>51.75</v>
      </c>
      <c r="AT11" s="21"/>
      <c r="AU11">
        <v>246</v>
      </c>
      <c r="AV11">
        <v>5</v>
      </c>
      <c r="AW11">
        <f t="shared" si="9"/>
        <v>49.2</v>
      </c>
      <c r="AY11" s="21"/>
      <c r="AZ11">
        <v>165</v>
      </c>
      <c r="BA11">
        <v>3</v>
      </c>
      <c r="BB11">
        <f t="shared" si="10"/>
        <v>55</v>
      </c>
      <c r="BD11" s="21"/>
      <c r="BE11">
        <v>166</v>
      </c>
      <c r="BF11">
        <v>4</v>
      </c>
      <c r="BG11">
        <f t="shared" si="11"/>
        <v>41.5</v>
      </c>
      <c r="BI11" s="21"/>
      <c r="BJ11">
        <v>219</v>
      </c>
      <c r="BK11">
        <v>6</v>
      </c>
      <c r="BL11">
        <f t="shared" si="12"/>
        <v>36.5</v>
      </c>
      <c r="BN11" s="21"/>
      <c r="BO11">
        <v>273</v>
      </c>
      <c r="BP11">
        <v>7</v>
      </c>
      <c r="BQ11">
        <f t="shared" si="13"/>
        <v>39</v>
      </c>
    </row>
    <row r="12" spans="1:69" x14ac:dyDescent="0.2">
      <c r="B12" s="21"/>
      <c r="C12">
        <v>334</v>
      </c>
      <c r="D12">
        <v>7</v>
      </c>
      <c r="E12" s="1">
        <f t="shared" si="0"/>
        <v>47.714285714285715</v>
      </c>
      <c r="F12" s="21"/>
      <c r="G12">
        <v>164</v>
      </c>
      <c r="H12">
        <v>3</v>
      </c>
      <c r="I12" s="1">
        <f t="shared" si="1"/>
        <v>54.666666666666664</v>
      </c>
      <c r="K12" s="21"/>
      <c r="L12">
        <v>330</v>
      </c>
      <c r="M12">
        <v>4</v>
      </c>
      <c r="N12" s="1">
        <f t="shared" si="2"/>
        <v>82.5</v>
      </c>
      <c r="P12" s="21"/>
      <c r="Q12">
        <v>327</v>
      </c>
      <c r="R12">
        <v>4</v>
      </c>
      <c r="S12" s="1">
        <f t="shared" si="3"/>
        <v>81.75</v>
      </c>
      <c r="U12" s="21"/>
      <c r="V12">
        <v>396</v>
      </c>
      <c r="W12">
        <v>7</v>
      </c>
      <c r="X12" s="1">
        <f t="shared" si="4"/>
        <v>56.571428571428569</v>
      </c>
      <c r="Z12" s="21"/>
      <c r="AA12">
        <v>165</v>
      </c>
      <c r="AB12">
        <v>3</v>
      </c>
      <c r="AC12" s="1">
        <f t="shared" si="14"/>
        <v>55</v>
      </c>
      <c r="AE12" s="24"/>
      <c r="AF12">
        <v>233</v>
      </c>
      <c r="AG12" s="14">
        <v>5</v>
      </c>
      <c r="AH12">
        <f t="shared" si="6"/>
        <v>46.6</v>
      </c>
      <c r="AJ12" s="21"/>
      <c r="AK12">
        <v>203.298</v>
      </c>
      <c r="AL12">
        <v>3</v>
      </c>
      <c r="AM12">
        <f t="shared" si="7"/>
        <v>67.766000000000005</v>
      </c>
      <c r="AO12" s="21">
        <v>2</v>
      </c>
      <c r="AP12">
        <v>308</v>
      </c>
      <c r="AQ12">
        <v>8</v>
      </c>
      <c r="AR12">
        <f t="shared" si="8"/>
        <v>38.5</v>
      </c>
      <c r="AT12" s="21"/>
      <c r="AU12">
        <v>161</v>
      </c>
      <c r="AV12">
        <v>4</v>
      </c>
      <c r="AW12">
        <f t="shared" si="9"/>
        <v>40.25</v>
      </c>
      <c r="AY12" s="21">
        <v>2</v>
      </c>
      <c r="AZ12">
        <v>251</v>
      </c>
      <c r="BA12">
        <v>4</v>
      </c>
      <c r="BB12">
        <f t="shared" si="10"/>
        <v>62.75</v>
      </c>
      <c r="BD12" s="21"/>
      <c r="BE12">
        <v>169</v>
      </c>
      <c r="BF12">
        <v>5</v>
      </c>
      <c r="BG12">
        <f t="shared" si="11"/>
        <v>33.799999999999997</v>
      </c>
      <c r="BI12" s="21"/>
      <c r="BJ12">
        <v>112</v>
      </c>
      <c r="BK12">
        <v>5</v>
      </c>
      <c r="BL12">
        <f t="shared" si="12"/>
        <v>22.4</v>
      </c>
      <c r="BN12" s="21"/>
      <c r="BO12">
        <v>251</v>
      </c>
      <c r="BP12">
        <v>7</v>
      </c>
      <c r="BQ12">
        <f t="shared" si="13"/>
        <v>35.857142857142854</v>
      </c>
    </row>
    <row r="13" spans="1:69" x14ac:dyDescent="0.2">
      <c r="B13" s="21"/>
      <c r="C13">
        <v>333</v>
      </c>
      <c r="D13">
        <v>6</v>
      </c>
      <c r="E13" s="1">
        <f t="shared" si="0"/>
        <v>55.5</v>
      </c>
      <c r="F13" s="21">
        <v>2</v>
      </c>
      <c r="G13">
        <v>247</v>
      </c>
      <c r="H13">
        <v>2</v>
      </c>
      <c r="I13" s="1">
        <f t="shared" si="1"/>
        <v>123.5</v>
      </c>
      <c r="K13" s="21">
        <v>2</v>
      </c>
      <c r="L13">
        <v>503</v>
      </c>
      <c r="M13">
        <v>4</v>
      </c>
      <c r="N13" s="1">
        <f t="shared" si="2"/>
        <v>125.75</v>
      </c>
      <c r="P13" s="21">
        <v>2</v>
      </c>
      <c r="Q13">
        <v>493</v>
      </c>
      <c r="R13">
        <v>8</v>
      </c>
      <c r="S13" s="1">
        <f t="shared" si="3"/>
        <v>61.625</v>
      </c>
      <c r="U13" s="21">
        <v>2</v>
      </c>
      <c r="V13">
        <v>608</v>
      </c>
      <c r="W13">
        <v>8</v>
      </c>
      <c r="X13" s="1">
        <f t="shared" si="4"/>
        <v>76</v>
      </c>
      <c r="Z13" s="21"/>
      <c r="AA13">
        <v>165</v>
      </c>
      <c r="AB13">
        <v>2</v>
      </c>
      <c r="AC13" s="1">
        <f t="shared" si="14"/>
        <v>82.5</v>
      </c>
      <c r="AE13" s="24"/>
      <c r="AF13">
        <v>232</v>
      </c>
      <c r="AG13" s="14">
        <v>6</v>
      </c>
      <c r="AH13">
        <f t="shared" si="6"/>
        <v>38.666666666666664</v>
      </c>
      <c r="AJ13" s="21">
        <v>2</v>
      </c>
      <c r="AK13">
        <v>307.56799999999998</v>
      </c>
      <c r="AL13">
        <v>5</v>
      </c>
      <c r="AM13">
        <f t="shared" si="7"/>
        <v>61.513599999999997</v>
      </c>
      <c r="AO13" s="21"/>
      <c r="AP13">
        <v>307</v>
      </c>
      <c r="AQ13">
        <v>4</v>
      </c>
      <c r="AR13">
        <f t="shared" si="8"/>
        <v>76.75</v>
      </c>
      <c r="AT13" s="21"/>
      <c r="AU13">
        <v>159</v>
      </c>
      <c r="AV13">
        <v>3</v>
      </c>
      <c r="AW13">
        <f t="shared" si="9"/>
        <v>53</v>
      </c>
      <c r="AY13" s="21"/>
      <c r="AZ13">
        <v>261</v>
      </c>
      <c r="BA13">
        <v>4</v>
      </c>
      <c r="BB13">
        <f t="shared" si="10"/>
        <v>65.25</v>
      </c>
      <c r="BD13" s="21"/>
      <c r="BE13">
        <v>263</v>
      </c>
      <c r="BF13">
        <v>7</v>
      </c>
      <c r="BG13">
        <f t="shared" si="11"/>
        <v>37.571428571428569</v>
      </c>
      <c r="BI13" s="21"/>
      <c r="BJ13">
        <v>269</v>
      </c>
      <c r="BK13">
        <v>6</v>
      </c>
      <c r="BL13">
        <f t="shared" si="12"/>
        <v>44.833333333333336</v>
      </c>
      <c r="BN13" s="21"/>
      <c r="BO13">
        <v>176</v>
      </c>
      <c r="BP13">
        <v>5</v>
      </c>
      <c r="BQ13">
        <f t="shared" si="13"/>
        <v>35.200000000000003</v>
      </c>
    </row>
    <row r="14" spans="1:69" x14ac:dyDescent="0.2">
      <c r="B14" s="21">
        <v>9</v>
      </c>
      <c r="C14">
        <v>497</v>
      </c>
      <c r="D14">
        <v>10</v>
      </c>
      <c r="E14" s="1">
        <f t="shared" si="0"/>
        <v>49.7</v>
      </c>
      <c r="F14" s="21"/>
      <c r="G14">
        <v>246</v>
      </c>
      <c r="H14">
        <v>4</v>
      </c>
      <c r="I14" s="1">
        <f t="shared" si="1"/>
        <v>61.5</v>
      </c>
      <c r="K14" s="21"/>
      <c r="L14">
        <v>491</v>
      </c>
      <c r="M14">
        <v>6</v>
      </c>
      <c r="N14" s="1">
        <f t="shared" si="2"/>
        <v>81.833333333333329</v>
      </c>
      <c r="P14" s="21"/>
      <c r="Q14">
        <v>487</v>
      </c>
      <c r="R14">
        <v>11</v>
      </c>
      <c r="S14" s="1">
        <f t="shared" si="3"/>
        <v>44.272727272727273</v>
      </c>
      <c r="U14" s="21"/>
      <c r="V14">
        <v>603</v>
      </c>
      <c r="W14">
        <v>8</v>
      </c>
      <c r="X14" s="1">
        <f t="shared" si="4"/>
        <v>75.375</v>
      </c>
      <c r="Z14" s="21"/>
      <c r="AA14">
        <v>165</v>
      </c>
      <c r="AB14">
        <v>3</v>
      </c>
      <c r="AC14" s="1">
        <f t="shared" si="14"/>
        <v>55</v>
      </c>
      <c r="AE14" s="24"/>
      <c r="AF14">
        <v>232</v>
      </c>
      <c r="AG14" s="14">
        <v>5</v>
      </c>
      <c r="AH14">
        <f t="shared" si="6"/>
        <v>46.4</v>
      </c>
      <c r="AJ14" s="21"/>
      <c r="AK14">
        <v>306.53899999999999</v>
      </c>
      <c r="AL14">
        <v>6</v>
      </c>
      <c r="AM14">
        <f t="shared" si="7"/>
        <v>51.089833333333331</v>
      </c>
      <c r="AO14" s="21"/>
      <c r="AP14">
        <v>311</v>
      </c>
      <c r="AQ14">
        <v>7</v>
      </c>
      <c r="AR14">
        <f t="shared" si="8"/>
        <v>44.428571428571431</v>
      </c>
      <c r="AT14" s="21"/>
      <c r="AU14">
        <v>160</v>
      </c>
      <c r="AV14">
        <v>4</v>
      </c>
      <c r="AW14">
        <f t="shared" si="9"/>
        <v>40</v>
      </c>
      <c r="AY14" s="21"/>
      <c r="AZ14">
        <v>167</v>
      </c>
      <c r="BA14">
        <v>2</v>
      </c>
      <c r="BB14">
        <f t="shared" si="10"/>
        <v>83.5</v>
      </c>
      <c r="BD14" s="21"/>
      <c r="BE14">
        <v>167</v>
      </c>
      <c r="BF14">
        <v>4</v>
      </c>
      <c r="BG14">
        <f t="shared" si="11"/>
        <v>41.75</v>
      </c>
      <c r="BI14" s="21"/>
      <c r="BJ14">
        <v>165</v>
      </c>
      <c r="BK14">
        <v>5</v>
      </c>
      <c r="BL14">
        <f t="shared" si="12"/>
        <v>33</v>
      </c>
      <c r="BN14" s="21"/>
      <c r="BO14">
        <v>201</v>
      </c>
      <c r="BP14">
        <v>5</v>
      </c>
      <c r="BQ14">
        <f t="shared" si="13"/>
        <v>40.200000000000003</v>
      </c>
    </row>
    <row r="15" spans="1:69" x14ac:dyDescent="0.2">
      <c r="B15" s="21"/>
      <c r="C15">
        <v>499</v>
      </c>
      <c r="D15">
        <v>6</v>
      </c>
      <c r="E15" s="1">
        <f t="shared" si="0"/>
        <v>83.166666666666671</v>
      </c>
      <c r="F15" s="21"/>
      <c r="G15">
        <v>244</v>
      </c>
      <c r="H15">
        <v>4</v>
      </c>
      <c r="I15" s="1">
        <f t="shared" si="1"/>
        <v>61</v>
      </c>
      <c r="K15" s="21"/>
      <c r="L15">
        <v>465</v>
      </c>
      <c r="M15">
        <v>5</v>
      </c>
      <c r="N15" s="1">
        <f t="shared" si="2"/>
        <v>93</v>
      </c>
      <c r="P15" s="21"/>
      <c r="Q15">
        <v>481</v>
      </c>
      <c r="R15">
        <v>11</v>
      </c>
      <c r="S15" s="1">
        <f t="shared" si="3"/>
        <v>43.727272727272727</v>
      </c>
      <c r="U15" s="21"/>
      <c r="V15">
        <v>597</v>
      </c>
      <c r="W15">
        <v>9</v>
      </c>
      <c r="X15" s="1">
        <f t="shared" si="4"/>
        <v>66.333333333333329</v>
      </c>
      <c r="Z15" s="21">
        <v>3</v>
      </c>
      <c r="AA15">
        <v>248</v>
      </c>
      <c r="AB15">
        <v>5</v>
      </c>
      <c r="AC15" s="1">
        <f t="shared" si="14"/>
        <v>49.6</v>
      </c>
      <c r="AE15" s="24"/>
      <c r="AF15">
        <v>154</v>
      </c>
      <c r="AG15" s="14">
        <v>3</v>
      </c>
      <c r="AH15">
        <f t="shared" si="6"/>
        <v>51.333333333333336</v>
      </c>
      <c r="AJ15" s="21"/>
      <c r="AK15">
        <v>307.99200000000002</v>
      </c>
      <c r="AL15">
        <v>5</v>
      </c>
      <c r="AM15">
        <f t="shared" si="7"/>
        <v>61.598400000000005</v>
      </c>
      <c r="AO15" s="21"/>
      <c r="AP15">
        <v>309</v>
      </c>
      <c r="AQ15">
        <v>6</v>
      </c>
      <c r="AR15">
        <f t="shared" si="8"/>
        <v>51.5</v>
      </c>
      <c r="AT15" s="21"/>
      <c r="AU15">
        <v>154</v>
      </c>
      <c r="AV15">
        <v>4</v>
      </c>
      <c r="AW15">
        <f t="shared" si="9"/>
        <v>38.5</v>
      </c>
      <c r="AY15" s="21"/>
      <c r="AZ15">
        <v>167</v>
      </c>
      <c r="BA15">
        <v>3</v>
      </c>
      <c r="BB15">
        <f t="shared" si="10"/>
        <v>55.666666666666664</v>
      </c>
      <c r="BD15" s="21"/>
      <c r="BE15">
        <v>251</v>
      </c>
      <c r="BF15">
        <v>8</v>
      </c>
      <c r="BG15">
        <f t="shared" si="11"/>
        <v>31.375</v>
      </c>
      <c r="BI15" s="21"/>
      <c r="BJ15">
        <v>252</v>
      </c>
      <c r="BK15">
        <v>5</v>
      </c>
      <c r="BL15">
        <f t="shared" si="12"/>
        <v>50.4</v>
      </c>
      <c r="BN15" s="21"/>
      <c r="BO15">
        <v>168</v>
      </c>
      <c r="BP15">
        <v>3</v>
      </c>
      <c r="BQ15">
        <f t="shared" si="13"/>
        <v>56</v>
      </c>
    </row>
    <row r="16" spans="1:69" x14ac:dyDescent="0.2">
      <c r="B16" s="21"/>
      <c r="C16">
        <v>499</v>
      </c>
      <c r="D16">
        <v>6</v>
      </c>
      <c r="E16" s="1">
        <f t="shared" si="0"/>
        <v>83.166666666666671</v>
      </c>
      <c r="F16" s="21"/>
      <c r="G16">
        <v>247</v>
      </c>
      <c r="H16">
        <v>3</v>
      </c>
      <c r="I16" s="1">
        <f t="shared" si="1"/>
        <v>82.333333333333329</v>
      </c>
      <c r="K16" s="21"/>
      <c r="L16">
        <v>490</v>
      </c>
      <c r="M16">
        <v>6</v>
      </c>
      <c r="N16" s="1">
        <f t="shared" si="2"/>
        <v>81.666666666666671</v>
      </c>
      <c r="P16" s="21"/>
      <c r="Q16">
        <v>493</v>
      </c>
      <c r="R16">
        <v>11</v>
      </c>
      <c r="S16" s="1">
        <f t="shared" si="3"/>
        <v>44.81818181818182</v>
      </c>
      <c r="U16" s="21"/>
      <c r="V16">
        <v>597</v>
      </c>
      <c r="W16">
        <v>9</v>
      </c>
      <c r="X16" s="1">
        <f t="shared" si="4"/>
        <v>66.333333333333329</v>
      </c>
      <c r="Z16" s="21"/>
      <c r="AA16">
        <v>251</v>
      </c>
      <c r="AB16">
        <v>6</v>
      </c>
      <c r="AC16" s="1">
        <f t="shared" si="14"/>
        <v>41.833333333333336</v>
      </c>
      <c r="AE16" s="24"/>
      <c r="AF16">
        <v>155</v>
      </c>
      <c r="AG16" s="14">
        <v>5</v>
      </c>
      <c r="AH16">
        <f t="shared" si="6"/>
        <v>31</v>
      </c>
      <c r="AJ16" s="21"/>
      <c r="AK16">
        <v>307.36900000000003</v>
      </c>
      <c r="AL16">
        <v>5</v>
      </c>
      <c r="AM16">
        <f t="shared" si="7"/>
        <v>61.473800000000004</v>
      </c>
      <c r="AO16" s="21"/>
      <c r="AP16">
        <v>205</v>
      </c>
      <c r="AQ16">
        <v>4</v>
      </c>
      <c r="AR16">
        <f t="shared" si="8"/>
        <v>51.25</v>
      </c>
      <c r="AT16" s="21">
        <v>3</v>
      </c>
      <c r="AU16">
        <v>253</v>
      </c>
      <c r="AV16">
        <v>5</v>
      </c>
      <c r="AW16">
        <f t="shared" si="9"/>
        <v>50.6</v>
      </c>
      <c r="AY16" s="21"/>
      <c r="AZ16">
        <v>166</v>
      </c>
      <c r="BA16">
        <v>4</v>
      </c>
      <c r="BB16">
        <f t="shared" si="10"/>
        <v>41.5</v>
      </c>
      <c r="BD16" s="21"/>
      <c r="BE16">
        <v>247</v>
      </c>
      <c r="BF16">
        <v>8</v>
      </c>
      <c r="BG16">
        <f t="shared" si="11"/>
        <v>30.875</v>
      </c>
      <c r="BI16" s="21">
        <v>3</v>
      </c>
      <c r="BJ16">
        <v>163</v>
      </c>
      <c r="BK16">
        <v>3</v>
      </c>
      <c r="BL16">
        <f t="shared" si="12"/>
        <v>54.333333333333336</v>
      </c>
      <c r="BN16" s="21">
        <v>3</v>
      </c>
      <c r="BO16">
        <v>169</v>
      </c>
      <c r="BP16">
        <v>4</v>
      </c>
      <c r="BQ16">
        <f t="shared" si="13"/>
        <v>42.25</v>
      </c>
    </row>
    <row r="17" spans="2:69" x14ac:dyDescent="0.2">
      <c r="B17" s="21"/>
      <c r="C17">
        <v>490</v>
      </c>
      <c r="D17">
        <v>8</v>
      </c>
      <c r="E17" s="1">
        <f t="shared" si="0"/>
        <v>61.25</v>
      </c>
      <c r="F17" s="21"/>
      <c r="G17">
        <v>164</v>
      </c>
      <c r="H17">
        <v>4</v>
      </c>
      <c r="I17" s="1">
        <f t="shared" si="1"/>
        <v>41</v>
      </c>
      <c r="K17" s="21"/>
      <c r="L17">
        <v>481</v>
      </c>
      <c r="M17">
        <v>7</v>
      </c>
      <c r="N17" s="1">
        <f t="shared" si="2"/>
        <v>68.714285714285708</v>
      </c>
      <c r="P17" s="21"/>
      <c r="Q17">
        <v>490</v>
      </c>
      <c r="R17">
        <v>9</v>
      </c>
      <c r="S17" s="1">
        <f t="shared" si="3"/>
        <v>54.444444444444443</v>
      </c>
      <c r="U17" s="21"/>
      <c r="V17">
        <v>577</v>
      </c>
      <c r="W17">
        <v>8</v>
      </c>
      <c r="X17" s="1">
        <f t="shared" si="4"/>
        <v>72.125</v>
      </c>
      <c r="Z17" s="21"/>
      <c r="AA17">
        <v>252</v>
      </c>
      <c r="AB17">
        <v>4</v>
      </c>
      <c r="AC17" s="1">
        <f t="shared" si="14"/>
        <v>63</v>
      </c>
      <c r="AE17" s="24"/>
      <c r="AF17">
        <v>154</v>
      </c>
      <c r="AG17" s="14">
        <v>4</v>
      </c>
      <c r="AH17">
        <f t="shared" si="6"/>
        <v>38.5</v>
      </c>
      <c r="AJ17" s="21"/>
      <c r="AK17">
        <v>204.16200000000001</v>
      </c>
      <c r="AL17">
        <v>4</v>
      </c>
      <c r="AM17">
        <f t="shared" si="7"/>
        <v>51.040500000000002</v>
      </c>
      <c r="AO17" s="21"/>
      <c r="AP17">
        <v>205</v>
      </c>
      <c r="AQ17">
        <v>5</v>
      </c>
      <c r="AR17">
        <f t="shared" si="8"/>
        <v>41</v>
      </c>
      <c r="AT17" s="21"/>
      <c r="AU17">
        <v>251</v>
      </c>
      <c r="AV17">
        <v>5</v>
      </c>
      <c r="AW17">
        <f t="shared" si="9"/>
        <v>50.2</v>
      </c>
      <c r="AY17" s="21"/>
      <c r="AZ17">
        <v>279</v>
      </c>
      <c r="BA17">
        <v>6</v>
      </c>
      <c r="BB17">
        <f t="shared" si="10"/>
        <v>46.5</v>
      </c>
      <c r="BD17" s="21"/>
      <c r="BE17">
        <v>251</v>
      </c>
      <c r="BF17">
        <v>7</v>
      </c>
      <c r="BG17">
        <f t="shared" si="11"/>
        <v>35.857142857142854</v>
      </c>
      <c r="BI17" s="21"/>
      <c r="BJ17">
        <v>176</v>
      </c>
      <c r="BK17">
        <v>6</v>
      </c>
      <c r="BL17">
        <f t="shared" si="12"/>
        <v>29.333333333333332</v>
      </c>
      <c r="BN17" s="21"/>
      <c r="BO17">
        <v>174</v>
      </c>
      <c r="BP17">
        <v>4</v>
      </c>
      <c r="BQ17">
        <f t="shared" si="13"/>
        <v>43.5</v>
      </c>
    </row>
    <row r="18" spans="2:69" x14ac:dyDescent="0.2">
      <c r="B18" s="21"/>
      <c r="C18">
        <v>329</v>
      </c>
      <c r="D18">
        <v>6</v>
      </c>
      <c r="E18" s="1">
        <f t="shared" si="0"/>
        <v>54.833333333333336</v>
      </c>
      <c r="F18" s="21"/>
      <c r="G18">
        <v>164</v>
      </c>
      <c r="H18">
        <v>2</v>
      </c>
      <c r="I18" s="1">
        <f t="shared" si="1"/>
        <v>82</v>
      </c>
      <c r="K18" s="21"/>
      <c r="L18">
        <v>331</v>
      </c>
      <c r="M18">
        <v>4</v>
      </c>
      <c r="N18" s="1">
        <f t="shared" si="2"/>
        <v>82.75</v>
      </c>
      <c r="P18" s="21"/>
      <c r="Q18">
        <v>331</v>
      </c>
      <c r="R18">
        <v>6</v>
      </c>
      <c r="S18" s="1">
        <f t="shared" si="3"/>
        <v>55.166666666666664</v>
      </c>
      <c r="U18" s="21"/>
      <c r="V18">
        <v>395</v>
      </c>
      <c r="W18">
        <v>7</v>
      </c>
      <c r="X18" s="1">
        <f t="shared" si="4"/>
        <v>56.428571428571431</v>
      </c>
      <c r="Z18" s="21"/>
      <c r="AA18">
        <v>248</v>
      </c>
      <c r="AB18">
        <v>3</v>
      </c>
      <c r="AC18" s="1">
        <f t="shared" si="14"/>
        <v>82.666666666666671</v>
      </c>
      <c r="AE18" s="24"/>
      <c r="AF18">
        <v>155</v>
      </c>
      <c r="AG18" s="14">
        <v>4</v>
      </c>
      <c r="AH18">
        <f t="shared" si="6"/>
        <v>38.75</v>
      </c>
      <c r="AJ18" s="21"/>
      <c r="AK18">
        <v>204.49</v>
      </c>
      <c r="AL18">
        <v>3</v>
      </c>
      <c r="AM18">
        <f t="shared" si="7"/>
        <v>68.163333333333341</v>
      </c>
      <c r="AO18" s="21"/>
      <c r="AP18">
        <v>204</v>
      </c>
      <c r="AQ18">
        <v>5</v>
      </c>
      <c r="AR18">
        <f t="shared" si="8"/>
        <v>40.799999999999997</v>
      </c>
      <c r="AT18" s="21"/>
      <c r="AU18">
        <v>167</v>
      </c>
      <c r="AV18">
        <v>4</v>
      </c>
      <c r="AW18">
        <f t="shared" si="9"/>
        <v>41.75</v>
      </c>
      <c r="AY18" s="21">
        <v>3</v>
      </c>
      <c r="AZ18">
        <v>170</v>
      </c>
      <c r="BA18">
        <v>3</v>
      </c>
      <c r="BB18">
        <f t="shared" si="10"/>
        <v>56.666666666666664</v>
      </c>
      <c r="BD18" s="21">
        <v>3</v>
      </c>
      <c r="BE18">
        <v>258</v>
      </c>
      <c r="BF18">
        <v>7</v>
      </c>
      <c r="BG18">
        <f t="shared" si="11"/>
        <v>36.857142857142854</v>
      </c>
      <c r="BI18" s="21"/>
      <c r="BJ18">
        <v>190</v>
      </c>
      <c r="BK18">
        <v>5</v>
      </c>
      <c r="BL18">
        <f t="shared" si="12"/>
        <v>38</v>
      </c>
      <c r="BN18" s="21"/>
      <c r="BO18">
        <v>138</v>
      </c>
      <c r="BP18">
        <v>4</v>
      </c>
      <c r="BQ18">
        <f t="shared" si="13"/>
        <v>34.5</v>
      </c>
    </row>
    <row r="19" spans="2:69" x14ac:dyDescent="0.2">
      <c r="B19" s="21"/>
      <c r="C19">
        <v>330</v>
      </c>
      <c r="D19">
        <v>6</v>
      </c>
      <c r="E19" s="1">
        <f t="shared" si="0"/>
        <v>55</v>
      </c>
      <c r="F19" s="21"/>
      <c r="G19">
        <v>164</v>
      </c>
      <c r="H19">
        <v>3</v>
      </c>
      <c r="I19" s="1">
        <f t="shared" si="1"/>
        <v>54.666666666666664</v>
      </c>
      <c r="K19" s="21"/>
      <c r="L19">
        <v>335</v>
      </c>
      <c r="M19">
        <v>1</v>
      </c>
      <c r="N19" s="1">
        <f t="shared" si="2"/>
        <v>335</v>
      </c>
      <c r="P19" s="21"/>
      <c r="Q19">
        <v>328</v>
      </c>
      <c r="R19">
        <v>7</v>
      </c>
      <c r="S19" s="1">
        <f t="shared" si="3"/>
        <v>46.857142857142854</v>
      </c>
      <c r="U19" s="21"/>
      <c r="V19">
        <v>398</v>
      </c>
      <c r="W19">
        <v>8</v>
      </c>
      <c r="X19" s="1">
        <f t="shared" si="4"/>
        <v>49.75</v>
      </c>
      <c r="Z19" s="21"/>
      <c r="AA19">
        <v>165</v>
      </c>
      <c r="AB19">
        <v>4</v>
      </c>
      <c r="AC19" s="1">
        <f t="shared" si="14"/>
        <v>41.25</v>
      </c>
      <c r="AE19" s="24"/>
      <c r="AF19">
        <v>152</v>
      </c>
      <c r="AG19" s="14">
        <v>3</v>
      </c>
      <c r="AH19">
        <f t="shared" si="6"/>
        <v>50.666666666666664</v>
      </c>
      <c r="AJ19" s="21"/>
      <c r="AK19">
        <v>204.303</v>
      </c>
      <c r="AL19">
        <v>5</v>
      </c>
      <c r="AM19">
        <f t="shared" si="7"/>
        <v>40.860599999999998</v>
      </c>
      <c r="AO19" s="21"/>
      <c r="AP19">
        <v>204</v>
      </c>
      <c r="AQ19">
        <v>4</v>
      </c>
      <c r="AR19">
        <f t="shared" si="8"/>
        <v>51</v>
      </c>
      <c r="AT19" s="21"/>
      <c r="AU19">
        <v>167</v>
      </c>
      <c r="AV19">
        <v>5</v>
      </c>
      <c r="AW19">
        <f t="shared" si="9"/>
        <v>33.4</v>
      </c>
      <c r="AY19" s="21"/>
      <c r="AZ19">
        <v>167</v>
      </c>
      <c r="BA19">
        <v>4</v>
      </c>
      <c r="BB19">
        <f t="shared" si="10"/>
        <v>41.75</v>
      </c>
      <c r="BD19" s="21"/>
      <c r="BE19">
        <v>186</v>
      </c>
      <c r="BF19">
        <v>4</v>
      </c>
      <c r="BG19">
        <f t="shared" si="11"/>
        <v>46.5</v>
      </c>
      <c r="BI19" s="21"/>
      <c r="BJ19">
        <v>245</v>
      </c>
      <c r="BK19">
        <v>5</v>
      </c>
      <c r="BL19">
        <f t="shared" si="12"/>
        <v>49</v>
      </c>
      <c r="BN19" s="21"/>
      <c r="BO19">
        <v>180</v>
      </c>
      <c r="BP19">
        <v>4</v>
      </c>
      <c r="BQ19">
        <f t="shared" si="13"/>
        <v>45</v>
      </c>
    </row>
    <row r="20" spans="2:69" x14ac:dyDescent="0.2">
      <c r="B20" s="21"/>
      <c r="C20">
        <v>331</v>
      </c>
      <c r="D20">
        <v>5</v>
      </c>
      <c r="E20" s="1">
        <f t="shared" si="0"/>
        <v>66.2</v>
      </c>
      <c r="F20" s="21"/>
      <c r="G20">
        <v>159</v>
      </c>
      <c r="H20">
        <v>3</v>
      </c>
      <c r="I20" s="1">
        <f t="shared" si="1"/>
        <v>53</v>
      </c>
      <c r="K20" s="21"/>
      <c r="L20">
        <v>328</v>
      </c>
      <c r="M20">
        <v>3</v>
      </c>
      <c r="N20" s="1">
        <f t="shared" si="2"/>
        <v>109.33333333333333</v>
      </c>
      <c r="P20" s="21"/>
      <c r="Q20">
        <v>332</v>
      </c>
      <c r="R20">
        <v>6</v>
      </c>
      <c r="S20" s="1">
        <f t="shared" si="3"/>
        <v>55.333333333333336</v>
      </c>
      <c r="U20" s="21"/>
      <c r="V20">
        <v>404</v>
      </c>
      <c r="W20">
        <v>6</v>
      </c>
      <c r="X20" s="1">
        <f t="shared" si="4"/>
        <v>67.333333333333329</v>
      </c>
      <c r="Z20" s="21"/>
      <c r="AA20">
        <v>163</v>
      </c>
      <c r="AB20">
        <v>4</v>
      </c>
      <c r="AC20" s="1">
        <f t="shared" si="14"/>
        <v>40.75</v>
      </c>
      <c r="AE20" s="24">
        <v>3</v>
      </c>
      <c r="AF20">
        <v>233</v>
      </c>
      <c r="AG20" s="14">
        <v>6</v>
      </c>
      <c r="AH20">
        <f t="shared" si="6"/>
        <v>38.833333333333336</v>
      </c>
      <c r="AJ20" s="21"/>
      <c r="AK20">
        <v>205.941</v>
      </c>
      <c r="AL20">
        <v>5</v>
      </c>
      <c r="AM20">
        <f t="shared" si="7"/>
        <v>41.188200000000002</v>
      </c>
      <c r="AO20" s="21"/>
      <c r="AP20">
        <v>204</v>
      </c>
      <c r="AQ20">
        <v>5</v>
      </c>
      <c r="AR20">
        <f t="shared" si="8"/>
        <v>40.799999999999997</v>
      </c>
      <c r="AT20" s="21"/>
      <c r="AU20">
        <v>169</v>
      </c>
      <c r="AV20">
        <v>4</v>
      </c>
      <c r="AW20">
        <f t="shared" si="9"/>
        <v>42.25</v>
      </c>
      <c r="AY20" s="21"/>
      <c r="AZ20">
        <v>167</v>
      </c>
      <c r="BA20">
        <v>3</v>
      </c>
      <c r="BB20">
        <f t="shared" si="10"/>
        <v>55.666666666666664</v>
      </c>
      <c r="BD20" s="21"/>
      <c r="BE20">
        <v>163</v>
      </c>
      <c r="BF20">
        <v>4</v>
      </c>
      <c r="BG20">
        <f t="shared" si="11"/>
        <v>40.75</v>
      </c>
      <c r="BI20" s="21"/>
      <c r="BJ20">
        <v>182</v>
      </c>
      <c r="BK20">
        <v>5</v>
      </c>
      <c r="BL20">
        <f t="shared" si="12"/>
        <v>36.4</v>
      </c>
      <c r="BN20" s="21"/>
      <c r="BO20">
        <v>190</v>
      </c>
      <c r="BP20">
        <v>5</v>
      </c>
      <c r="BQ20">
        <f t="shared" si="13"/>
        <v>38</v>
      </c>
    </row>
    <row r="21" spans="2:69" x14ac:dyDescent="0.2">
      <c r="B21" s="21"/>
      <c r="C21">
        <v>334</v>
      </c>
      <c r="D21">
        <v>5</v>
      </c>
      <c r="E21" s="1">
        <f t="shared" si="0"/>
        <v>66.8</v>
      </c>
      <c r="F21" s="21"/>
      <c r="G21">
        <v>161</v>
      </c>
      <c r="H21">
        <v>4</v>
      </c>
      <c r="I21" s="1">
        <f t="shared" si="1"/>
        <v>40.25</v>
      </c>
      <c r="K21" s="21"/>
      <c r="L21">
        <v>333</v>
      </c>
      <c r="M21">
        <v>6</v>
      </c>
      <c r="N21" s="1">
        <f t="shared" si="2"/>
        <v>55.5</v>
      </c>
      <c r="P21" s="21"/>
      <c r="Q21">
        <v>326</v>
      </c>
      <c r="R21">
        <v>5</v>
      </c>
      <c r="S21" s="1">
        <f t="shared" si="3"/>
        <v>65.2</v>
      </c>
      <c r="U21" s="21"/>
      <c r="V21">
        <v>407</v>
      </c>
      <c r="W21">
        <v>6</v>
      </c>
      <c r="X21" s="1">
        <f t="shared" si="4"/>
        <v>67.833333333333329</v>
      </c>
      <c r="Z21" s="21"/>
      <c r="AA21">
        <v>183</v>
      </c>
      <c r="AB21">
        <v>4</v>
      </c>
      <c r="AC21" s="1">
        <f t="shared" si="14"/>
        <v>45.75</v>
      </c>
      <c r="AE21" s="24"/>
      <c r="AF21">
        <v>240</v>
      </c>
      <c r="AG21" s="14">
        <v>8</v>
      </c>
      <c r="AH21">
        <f t="shared" si="6"/>
        <v>30</v>
      </c>
      <c r="AJ21" s="21"/>
      <c r="AK21">
        <v>204.69399999999999</v>
      </c>
      <c r="AL21">
        <v>4</v>
      </c>
      <c r="AM21">
        <f t="shared" si="7"/>
        <v>51.173499999999997</v>
      </c>
      <c r="AO21" s="21">
        <v>3</v>
      </c>
      <c r="AP21">
        <v>310</v>
      </c>
      <c r="AQ21">
        <v>5</v>
      </c>
      <c r="AR21">
        <f t="shared" si="8"/>
        <v>62</v>
      </c>
      <c r="AT21" s="21"/>
      <c r="AU21">
        <v>120</v>
      </c>
      <c r="AV21">
        <v>3</v>
      </c>
      <c r="AW21">
        <f t="shared" si="9"/>
        <v>40</v>
      </c>
      <c r="AY21" s="21"/>
      <c r="AZ21">
        <v>252</v>
      </c>
      <c r="BA21">
        <v>3</v>
      </c>
      <c r="BB21">
        <f t="shared" si="10"/>
        <v>84</v>
      </c>
      <c r="BD21" s="21"/>
      <c r="BE21">
        <v>167</v>
      </c>
      <c r="BF21">
        <v>3</v>
      </c>
      <c r="BG21">
        <f t="shared" si="11"/>
        <v>55.666666666666664</v>
      </c>
      <c r="BI21" s="21"/>
      <c r="BJ21">
        <v>196</v>
      </c>
      <c r="BK21">
        <v>6</v>
      </c>
      <c r="BL21">
        <f t="shared" si="12"/>
        <v>32.666666666666664</v>
      </c>
      <c r="BN21" s="21">
        <v>4</v>
      </c>
      <c r="BO21">
        <v>192</v>
      </c>
      <c r="BP21">
        <v>5</v>
      </c>
      <c r="BQ21">
        <f t="shared" si="13"/>
        <v>38.4</v>
      </c>
    </row>
    <row r="22" spans="2:69" x14ac:dyDescent="0.2">
      <c r="B22" s="21"/>
      <c r="C22">
        <v>501</v>
      </c>
      <c r="D22">
        <v>4</v>
      </c>
      <c r="E22" s="1">
        <f t="shared" si="0"/>
        <v>125.25</v>
      </c>
      <c r="F22" s="21">
        <v>3</v>
      </c>
      <c r="G22">
        <v>249</v>
      </c>
      <c r="H22">
        <v>6</v>
      </c>
      <c r="I22" s="1">
        <f t="shared" si="1"/>
        <v>41.5</v>
      </c>
      <c r="K22" s="21"/>
      <c r="L22">
        <v>333</v>
      </c>
      <c r="M22">
        <v>3</v>
      </c>
      <c r="N22" s="1">
        <f t="shared" si="2"/>
        <v>111</v>
      </c>
      <c r="P22" s="21"/>
      <c r="Q22">
        <v>331</v>
      </c>
      <c r="R22">
        <v>8</v>
      </c>
      <c r="S22" s="1">
        <f t="shared" si="3"/>
        <v>41.375</v>
      </c>
      <c r="U22" s="21"/>
      <c r="V22">
        <v>402</v>
      </c>
      <c r="W22">
        <v>6</v>
      </c>
      <c r="X22" s="1">
        <f t="shared" si="4"/>
        <v>67</v>
      </c>
      <c r="Z22" s="21"/>
      <c r="AA22">
        <v>167</v>
      </c>
      <c r="AB22">
        <v>3</v>
      </c>
      <c r="AC22" s="1">
        <f t="shared" si="14"/>
        <v>55.666666666666664</v>
      </c>
      <c r="AE22" s="24"/>
      <c r="AF22">
        <v>229</v>
      </c>
      <c r="AG22" s="14">
        <v>7</v>
      </c>
      <c r="AH22">
        <f t="shared" si="6"/>
        <v>32.714285714285715</v>
      </c>
      <c r="AJ22" s="21">
        <v>3</v>
      </c>
      <c r="AK22">
        <v>308</v>
      </c>
      <c r="AL22">
        <v>5</v>
      </c>
      <c r="AM22">
        <f t="shared" si="7"/>
        <v>61.6</v>
      </c>
      <c r="AO22" s="21"/>
      <c r="AP22">
        <v>309</v>
      </c>
      <c r="AQ22">
        <v>4</v>
      </c>
      <c r="AR22">
        <f t="shared" si="8"/>
        <v>77.25</v>
      </c>
      <c r="AT22" s="21">
        <v>4</v>
      </c>
      <c r="AU22">
        <v>253</v>
      </c>
      <c r="AV22">
        <v>5</v>
      </c>
      <c r="AW22">
        <f t="shared" si="9"/>
        <v>50.6</v>
      </c>
      <c r="AY22" s="21"/>
      <c r="AZ22">
        <v>254</v>
      </c>
      <c r="BA22">
        <v>5</v>
      </c>
      <c r="BB22">
        <f t="shared" si="10"/>
        <v>50.8</v>
      </c>
      <c r="BD22" s="21"/>
      <c r="BE22">
        <v>166</v>
      </c>
      <c r="BF22">
        <v>5</v>
      </c>
      <c r="BG22">
        <f t="shared" si="11"/>
        <v>33.200000000000003</v>
      </c>
      <c r="BI22" s="21">
        <v>4</v>
      </c>
      <c r="BJ22">
        <v>251</v>
      </c>
      <c r="BK22">
        <v>5</v>
      </c>
      <c r="BL22">
        <f t="shared" si="12"/>
        <v>50.2</v>
      </c>
      <c r="BN22" s="21"/>
      <c r="BO22">
        <v>166</v>
      </c>
      <c r="BP22">
        <v>3</v>
      </c>
      <c r="BQ22">
        <f t="shared" si="13"/>
        <v>55.333333333333336</v>
      </c>
    </row>
    <row r="23" spans="2:69" x14ac:dyDescent="0.2">
      <c r="B23" s="21"/>
      <c r="C23">
        <v>333</v>
      </c>
      <c r="D23">
        <v>7</v>
      </c>
      <c r="E23" s="1">
        <f t="shared" si="0"/>
        <v>47.571428571428569</v>
      </c>
      <c r="F23" s="21"/>
      <c r="G23">
        <v>245</v>
      </c>
      <c r="H23">
        <v>4</v>
      </c>
      <c r="I23" s="1">
        <f t="shared" si="1"/>
        <v>61.25</v>
      </c>
      <c r="K23" s="21"/>
      <c r="L23">
        <v>329</v>
      </c>
      <c r="M23">
        <v>4</v>
      </c>
      <c r="N23" s="1">
        <f t="shared" si="2"/>
        <v>82.25</v>
      </c>
      <c r="P23" s="21"/>
      <c r="Q23">
        <v>327</v>
      </c>
      <c r="R23">
        <v>6</v>
      </c>
      <c r="S23" s="1">
        <f t="shared" si="3"/>
        <v>54.5</v>
      </c>
      <c r="U23" s="21"/>
      <c r="V23">
        <v>402</v>
      </c>
      <c r="W23">
        <v>5</v>
      </c>
      <c r="X23" s="1">
        <f t="shared" si="4"/>
        <v>80.400000000000006</v>
      </c>
      <c r="Z23" s="21"/>
      <c r="AA23">
        <v>168</v>
      </c>
      <c r="AB23">
        <v>3</v>
      </c>
      <c r="AC23" s="1">
        <f t="shared" si="14"/>
        <v>56</v>
      </c>
      <c r="AE23" s="24"/>
      <c r="AF23">
        <v>152</v>
      </c>
      <c r="AG23" s="14">
        <v>4</v>
      </c>
      <c r="AH23">
        <f t="shared" si="6"/>
        <v>38</v>
      </c>
      <c r="AJ23" s="21"/>
      <c r="AK23">
        <v>306</v>
      </c>
      <c r="AL23">
        <v>6</v>
      </c>
      <c r="AM23">
        <f t="shared" si="7"/>
        <v>51</v>
      </c>
      <c r="AO23" s="21"/>
      <c r="AP23">
        <v>310</v>
      </c>
      <c r="AQ23">
        <v>6</v>
      </c>
      <c r="AR23">
        <f t="shared" si="8"/>
        <v>51.666666666666664</v>
      </c>
      <c r="AT23" s="21"/>
      <c r="AU23">
        <v>251</v>
      </c>
      <c r="AV23">
        <v>5</v>
      </c>
      <c r="AW23">
        <f t="shared" si="9"/>
        <v>50.2</v>
      </c>
      <c r="AY23" s="21"/>
      <c r="AZ23">
        <v>250</v>
      </c>
      <c r="BA23">
        <v>5</v>
      </c>
      <c r="BB23">
        <f t="shared" si="10"/>
        <v>50</v>
      </c>
      <c r="BD23" s="21"/>
      <c r="BE23">
        <v>166</v>
      </c>
      <c r="BF23">
        <v>3</v>
      </c>
      <c r="BG23">
        <f t="shared" si="11"/>
        <v>55.333333333333336</v>
      </c>
      <c r="BI23" s="21"/>
      <c r="BJ23">
        <v>165</v>
      </c>
      <c r="BK23">
        <v>3</v>
      </c>
      <c r="BL23">
        <f t="shared" si="12"/>
        <v>55</v>
      </c>
      <c r="BN23" s="21"/>
      <c r="BO23">
        <v>168</v>
      </c>
      <c r="BP23">
        <v>4</v>
      </c>
      <c r="BQ23">
        <f t="shared" si="13"/>
        <v>42</v>
      </c>
    </row>
    <row r="24" spans="2:69" x14ac:dyDescent="0.2">
      <c r="B24" s="21">
        <v>8</v>
      </c>
      <c r="C24">
        <v>498</v>
      </c>
      <c r="D24">
        <v>6</v>
      </c>
      <c r="E24" s="1">
        <f t="shared" si="0"/>
        <v>83</v>
      </c>
      <c r="F24" s="21"/>
      <c r="G24">
        <v>237</v>
      </c>
      <c r="H24">
        <v>4</v>
      </c>
      <c r="I24" s="1">
        <f t="shared" si="1"/>
        <v>59.25</v>
      </c>
      <c r="K24" s="21"/>
      <c r="L24">
        <v>325</v>
      </c>
      <c r="M24">
        <v>5</v>
      </c>
      <c r="N24" s="1">
        <f t="shared" si="2"/>
        <v>65</v>
      </c>
      <c r="P24" s="21">
        <v>3</v>
      </c>
      <c r="Q24">
        <v>498</v>
      </c>
      <c r="R24">
        <v>9</v>
      </c>
      <c r="S24" s="1">
        <f t="shared" si="3"/>
        <v>55.333333333333336</v>
      </c>
      <c r="U24" s="21">
        <v>3</v>
      </c>
      <c r="V24">
        <v>601</v>
      </c>
      <c r="W24">
        <v>8</v>
      </c>
      <c r="X24" s="1">
        <f t="shared" si="4"/>
        <v>75.125</v>
      </c>
      <c r="Z24" s="21">
        <v>4</v>
      </c>
      <c r="AA24">
        <v>252</v>
      </c>
      <c r="AB24">
        <v>5</v>
      </c>
      <c r="AC24" s="1">
        <f t="shared" si="14"/>
        <v>50.4</v>
      </c>
      <c r="AE24" s="24"/>
      <c r="AF24">
        <v>153</v>
      </c>
      <c r="AG24" s="14">
        <v>4</v>
      </c>
      <c r="AH24">
        <f t="shared" si="6"/>
        <v>38.25</v>
      </c>
      <c r="AJ24" s="21"/>
      <c r="AK24">
        <v>308</v>
      </c>
      <c r="AL24">
        <v>5</v>
      </c>
      <c r="AM24">
        <f t="shared" si="7"/>
        <v>61.6</v>
      </c>
      <c r="AO24" s="21"/>
      <c r="AP24">
        <v>311</v>
      </c>
      <c r="AQ24">
        <v>7</v>
      </c>
      <c r="AR24">
        <f t="shared" si="8"/>
        <v>44.428571428571431</v>
      </c>
      <c r="AT24" s="21"/>
      <c r="AU24">
        <v>251</v>
      </c>
      <c r="AV24">
        <v>4</v>
      </c>
      <c r="AW24">
        <f t="shared" si="9"/>
        <v>62.75</v>
      </c>
      <c r="AY24" s="21"/>
      <c r="AZ24">
        <v>249</v>
      </c>
      <c r="BA24">
        <v>6</v>
      </c>
      <c r="BB24">
        <f t="shared" si="10"/>
        <v>41.5</v>
      </c>
      <c r="BD24" s="21"/>
      <c r="BE24">
        <v>253</v>
      </c>
      <c r="BF24">
        <v>8</v>
      </c>
      <c r="BG24">
        <f t="shared" si="11"/>
        <v>31.625</v>
      </c>
      <c r="BI24" s="21"/>
      <c r="BJ24">
        <v>166</v>
      </c>
      <c r="BK24">
        <v>3</v>
      </c>
      <c r="BL24">
        <f t="shared" si="12"/>
        <v>55.333333333333336</v>
      </c>
      <c r="BN24" s="21"/>
      <c r="BO24">
        <v>54</v>
      </c>
      <c r="BP24">
        <v>2</v>
      </c>
      <c r="BQ24">
        <f t="shared" si="13"/>
        <v>27</v>
      </c>
    </row>
    <row r="25" spans="2:69" x14ac:dyDescent="0.2">
      <c r="B25" s="21"/>
      <c r="C25">
        <v>499</v>
      </c>
      <c r="D25">
        <v>8</v>
      </c>
      <c r="E25" s="1">
        <f t="shared" si="0"/>
        <v>62.375</v>
      </c>
      <c r="F25" s="21"/>
      <c r="G25">
        <v>243</v>
      </c>
      <c r="H25">
        <v>4</v>
      </c>
      <c r="I25" s="1">
        <f t="shared" si="1"/>
        <v>60.75</v>
      </c>
      <c r="K25" s="21">
        <v>3</v>
      </c>
      <c r="L25">
        <v>502</v>
      </c>
      <c r="M25">
        <v>5</v>
      </c>
      <c r="N25" s="1">
        <f t="shared" si="2"/>
        <v>100.4</v>
      </c>
      <c r="P25" s="21"/>
      <c r="Q25">
        <v>494</v>
      </c>
      <c r="R25">
        <v>8</v>
      </c>
      <c r="S25" s="1">
        <f t="shared" si="3"/>
        <v>61.75</v>
      </c>
      <c r="U25" s="21"/>
      <c r="V25">
        <v>593</v>
      </c>
      <c r="W25">
        <v>8</v>
      </c>
      <c r="X25" s="1">
        <f t="shared" si="4"/>
        <v>74.125</v>
      </c>
      <c r="Z25" s="21"/>
      <c r="AA25">
        <v>251</v>
      </c>
      <c r="AB25">
        <v>6</v>
      </c>
      <c r="AC25" s="1">
        <f t="shared" si="14"/>
        <v>41.833333333333336</v>
      </c>
      <c r="AE25" s="24"/>
      <c r="AF25">
        <v>165</v>
      </c>
      <c r="AG25" s="14">
        <v>5</v>
      </c>
      <c r="AH25">
        <f t="shared" si="6"/>
        <v>33</v>
      </c>
      <c r="AJ25" s="21"/>
      <c r="AK25">
        <v>308</v>
      </c>
      <c r="AL25">
        <v>4</v>
      </c>
      <c r="AM25">
        <f t="shared" si="7"/>
        <v>77</v>
      </c>
      <c r="AO25" s="21"/>
      <c r="AP25">
        <v>202</v>
      </c>
      <c r="AQ25">
        <v>4</v>
      </c>
      <c r="AR25">
        <f t="shared" si="8"/>
        <v>50.5</v>
      </c>
      <c r="AT25" s="21"/>
      <c r="AU25">
        <v>153</v>
      </c>
      <c r="AV25">
        <v>5</v>
      </c>
      <c r="AW25">
        <f t="shared" si="9"/>
        <v>30.6</v>
      </c>
      <c r="AY25" s="21">
        <v>4</v>
      </c>
      <c r="AZ25">
        <v>287</v>
      </c>
      <c r="BA25">
        <v>6</v>
      </c>
      <c r="BB25">
        <f t="shared" si="10"/>
        <v>47.833333333333336</v>
      </c>
      <c r="BD25" s="21"/>
      <c r="BE25">
        <v>250</v>
      </c>
      <c r="BF25">
        <v>6</v>
      </c>
      <c r="BG25">
        <f t="shared" si="11"/>
        <v>41.666666666666664</v>
      </c>
      <c r="BI25" s="21"/>
      <c r="BJ25">
        <v>249</v>
      </c>
      <c r="BK25">
        <v>4</v>
      </c>
      <c r="BL25">
        <f t="shared" si="12"/>
        <v>62.25</v>
      </c>
      <c r="BN25" s="21"/>
      <c r="BO25">
        <v>260</v>
      </c>
      <c r="BP25">
        <v>4</v>
      </c>
      <c r="BQ25">
        <f t="shared" si="13"/>
        <v>65</v>
      </c>
    </row>
    <row r="26" spans="2:69" x14ac:dyDescent="0.2">
      <c r="B26" s="21"/>
      <c r="C26">
        <v>497</v>
      </c>
      <c r="D26">
        <v>10</v>
      </c>
      <c r="E26" s="1">
        <f t="shared" si="0"/>
        <v>49.7</v>
      </c>
      <c r="F26" s="21"/>
      <c r="G26">
        <v>165</v>
      </c>
      <c r="H26">
        <v>4</v>
      </c>
      <c r="I26" s="1">
        <f t="shared" si="1"/>
        <v>41.25</v>
      </c>
      <c r="K26" s="21"/>
      <c r="L26">
        <v>490</v>
      </c>
      <c r="M26">
        <v>8</v>
      </c>
      <c r="N26" s="1">
        <f t="shared" si="2"/>
        <v>61.25</v>
      </c>
      <c r="P26" s="21"/>
      <c r="Q26">
        <v>499</v>
      </c>
      <c r="R26">
        <v>9</v>
      </c>
      <c r="S26" s="1">
        <f t="shared" si="3"/>
        <v>55.444444444444443</v>
      </c>
      <c r="U26" s="21"/>
      <c r="V26">
        <v>589</v>
      </c>
      <c r="W26">
        <v>10</v>
      </c>
      <c r="X26" s="1">
        <f t="shared" si="4"/>
        <v>58.9</v>
      </c>
      <c r="Z26" s="21"/>
      <c r="AA26">
        <v>242</v>
      </c>
      <c r="AB26">
        <v>5</v>
      </c>
      <c r="AC26" s="1">
        <f t="shared" si="14"/>
        <v>48.4</v>
      </c>
      <c r="AE26" s="24"/>
      <c r="AF26">
        <v>157</v>
      </c>
      <c r="AG26" s="14">
        <v>4</v>
      </c>
      <c r="AH26">
        <f t="shared" si="6"/>
        <v>39.25</v>
      </c>
      <c r="AJ26" s="21"/>
      <c r="AK26">
        <v>207</v>
      </c>
      <c r="AL26">
        <v>2</v>
      </c>
      <c r="AM26">
        <f t="shared" si="7"/>
        <v>103.5</v>
      </c>
      <c r="AO26" s="21"/>
      <c r="AP26">
        <v>202</v>
      </c>
      <c r="AQ26">
        <v>5</v>
      </c>
      <c r="AR26">
        <f t="shared" si="8"/>
        <v>40.4</v>
      </c>
      <c r="AT26" s="21"/>
      <c r="AU26">
        <v>158</v>
      </c>
      <c r="AV26">
        <v>4</v>
      </c>
      <c r="AW26">
        <f t="shared" si="9"/>
        <v>39.5</v>
      </c>
      <c r="AY26" s="21"/>
      <c r="AZ26">
        <v>160</v>
      </c>
      <c r="BA26">
        <v>4</v>
      </c>
      <c r="BB26">
        <f t="shared" si="10"/>
        <v>40</v>
      </c>
      <c r="BD26" s="21">
        <v>4</v>
      </c>
      <c r="BE26">
        <v>207</v>
      </c>
      <c r="BF26">
        <v>5</v>
      </c>
      <c r="BG26">
        <f t="shared" si="11"/>
        <v>41.4</v>
      </c>
      <c r="BI26" s="21"/>
      <c r="BJ26">
        <v>220</v>
      </c>
      <c r="BK26">
        <v>4</v>
      </c>
      <c r="BL26">
        <f t="shared" si="12"/>
        <v>55</v>
      </c>
      <c r="BN26" s="21">
        <v>5</v>
      </c>
      <c r="BO26">
        <v>170</v>
      </c>
      <c r="BP26">
        <v>4</v>
      </c>
      <c r="BQ26">
        <f t="shared" si="13"/>
        <v>42.5</v>
      </c>
    </row>
    <row r="27" spans="2:69" x14ac:dyDescent="0.2">
      <c r="B27" s="21"/>
      <c r="C27">
        <v>333</v>
      </c>
      <c r="D27">
        <v>6</v>
      </c>
      <c r="E27" s="1">
        <f t="shared" si="0"/>
        <v>55.5</v>
      </c>
      <c r="F27" s="21"/>
      <c r="G27">
        <v>166</v>
      </c>
      <c r="H27">
        <v>3</v>
      </c>
      <c r="I27" s="1">
        <f t="shared" si="1"/>
        <v>55.333333333333336</v>
      </c>
      <c r="K27" s="21"/>
      <c r="L27">
        <v>490</v>
      </c>
      <c r="M27">
        <v>7</v>
      </c>
      <c r="N27" s="1">
        <f t="shared" si="2"/>
        <v>70</v>
      </c>
      <c r="P27" s="21"/>
      <c r="Q27">
        <v>500</v>
      </c>
      <c r="R27">
        <v>13</v>
      </c>
      <c r="S27" s="1">
        <f t="shared" si="3"/>
        <v>38.46153846153846</v>
      </c>
      <c r="U27" s="21"/>
      <c r="V27">
        <v>595</v>
      </c>
      <c r="W27">
        <v>9</v>
      </c>
      <c r="X27" s="1">
        <f t="shared" si="4"/>
        <v>66.111111111111114</v>
      </c>
      <c r="Z27" s="21"/>
      <c r="AA27">
        <v>249</v>
      </c>
      <c r="AB27">
        <v>5</v>
      </c>
      <c r="AC27" s="1">
        <f t="shared" si="14"/>
        <v>49.8</v>
      </c>
      <c r="AE27" s="24"/>
      <c r="AF27">
        <v>154</v>
      </c>
      <c r="AG27" s="14">
        <v>4</v>
      </c>
      <c r="AH27">
        <f t="shared" si="6"/>
        <v>38.5</v>
      </c>
      <c r="AJ27" s="21"/>
      <c r="AK27">
        <v>205</v>
      </c>
      <c r="AL27">
        <v>3</v>
      </c>
      <c r="AM27">
        <f t="shared" si="7"/>
        <v>68.333333333333329</v>
      </c>
      <c r="AO27" s="21"/>
      <c r="AP27">
        <v>203</v>
      </c>
      <c r="AQ27">
        <v>3</v>
      </c>
      <c r="AR27">
        <f t="shared" si="8"/>
        <v>67.666666666666671</v>
      </c>
      <c r="AT27" s="21"/>
      <c r="AU27">
        <v>174</v>
      </c>
      <c r="AV27">
        <v>4</v>
      </c>
      <c r="AW27">
        <f t="shared" si="9"/>
        <v>43.5</v>
      </c>
      <c r="AY27" s="21"/>
      <c r="AZ27">
        <v>167</v>
      </c>
      <c r="BA27">
        <v>3</v>
      </c>
      <c r="BB27">
        <f t="shared" si="10"/>
        <v>55.666666666666664</v>
      </c>
      <c r="BD27" s="21"/>
      <c r="BE27">
        <v>260</v>
      </c>
      <c r="BF27">
        <v>7</v>
      </c>
      <c r="BG27">
        <f t="shared" si="11"/>
        <v>37.142857142857146</v>
      </c>
      <c r="BI27" s="21"/>
      <c r="BJ27">
        <v>247</v>
      </c>
      <c r="BK27">
        <v>4</v>
      </c>
      <c r="BL27">
        <f t="shared" si="12"/>
        <v>61.75</v>
      </c>
      <c r="BN27" s="21"/>
      <c r="BO27">
        <v>164</v>
      </c>
      <c r="BP27">
        <v>3</v>
      </c>
      <c r="BQ27">
        <f t="shared" si="13"/>
        <v>54.666666666666664</v>
      </c>
    </row>
    <row r="28" spans="2:69" x14ac:dyDescent="0.2">
      <c r="B28" s="21"/>
      <c r="C28">
        <v>333</v>
      </c>
      <c r="D28">
        <v>5</v>
      </c>
      <c r="E28" s="1">
        <f t="shared" si="0"/>
        <v>66.599999999999994</v>
      </c>
      <c r="F28" s="21"/>
      <c r="G28">
        <v>167</v>
      </c>
      <c r="H28">
        <v>4</v>
      </c>
      <c r="I28" s="1">
        <f t="shared" si="1"/>
        <v>41.75</v>
      </c>
      <c r="K28" s="21"/>
      <c r="L28">
        <v>490</v>
      </c>
      <c r="M28">
        <v>4</v>
      </c>
      <c r="N28" s="1">
        <f t="shared" si="2"/>
        <v>122.5</v>
      </c>
      <c r="P28" s="21"/>
      <c r="Q28">
        <v>490</v>
      </c>
      <c r="R28">
        <v>8</v>
      </c>
      <c r="S28" s="1">
        <f t="shared" si="3"/>
        <v>61.25</v>
      </c>
      <c r="U28" s="21"/>
      <c r="V28">
        <v>590</v>
      </c>
      <c r="W28">
        <v>11</v>
      </c>
      <c r="X28" s="1">
        <f t="shared" si="4"/>
        <v>53.636363636363633</v>
      </c>
      <c r="Z28" s="21"/>
      <c r="AA28">
        <v>174</v>
      </c>
      <c r="AB28">
        <v>3</v>
      </c>
      <c r="AC28" s="1">
        <f t="shared" si="14"/>
        <v>58</v>
      </c>
      <c r="AE28" s="24"/>
      <c r="AF28">
        <v>157</v>
      </c>
      <c r="AG28" s="14">
        <v>6</v>
      </c>
      <c r="AH28">
        <f t="shared" si="6"/>
        <v>26.166666666666668</v>
      </c>
      <c r="AJ28" s="21"/>
      <c r="AK28">
        <v>204</v>
      </c>
      <c r="AL28">
        <v>3</v>
      </c>
      <c r="AM28">
        <f t="shared" si="7"/>
        <v>68</v>
      </c>
      <c r="AO28" s="21"/>
      <c r="AP28">
        <v>204</v>
      </c>
      <c r="AQ28">
        <v>5</v>
      </c>
      <c r="AR28">
        <f t="shared" si="8"/>
        <v>40.799999999999997</v>
      </c>
      <c r="AT28" s="21"/>
      <c r="AU28">
        <v>167</v>
      </c>
      <c r="AV28">
        <v>3</v>
      </c>
      <c r="AW28">
        <f t="shared" si="9"/>
        <v>55.666666666666664</v>
      </c>
      <c r="AY28" s="21"/>
      <c r="AZ28">
        <v>168</v>
      </c>
      <c r="BA28">
        <v>5</v>
      </c>
      <c r="BB28">
        <f t="shared" si="10"/>
        <v>33.6</v>
      </c>
      <c r="BD28" s="21"/>
      <c r="BE28">
        <v>165</v>
      </c>
      <c r="BF28">
        <v>3</v>
      </c>
      <c r="BG28">
        <f t="shared" si="11"/>
        <v>55</v>
      </c>
      <c r="BI28" s="21"/>
      <c r="BJ28">
        <v>191</v>
      </c>
      <c r="BK28">
        <v>4</v>
      </c>
      <c r="BL28">
        <f t="shared" si="12"/>
        <v>47.75</v>
      </c>
      <c r="BN28" s="21"/>
      <c r="BO28">
        <v>150</v>
      </c>
      <c r="BP28">
        <v>4</v>
      </c>
      <c r="BQ28">
        <f t="shared" si="13"/>
        <v>37.5</v>
      </c>
    </row>
    <row r="29" spans="2:69" x14ac:dyDescent="0.2">
      <c r="B29" s="21"/>
      <c r="C29">
        <v>333</v>
      </c>
      <c r="D29">
        <v>4</v>
      </c>
      <c r="E29" s="1">
        <f t="shared" si="0"/>
        <v>83.25</v>
      </c>
      <c r="F29" s="21"/>
      <c r="G29">
        <v>161</v>
      </c>
      <c r="H29">
        <v>4</v>
      </c>
      <c r="I29" s="1">
        <f t="shared" si="1"/>
        <v>40.25</v>
      </c>
      <c r="K29" s="21"/>
      <c r="L29">
        <v>499</v>
      </c>
      <c r="M29">
        <v>6</v>
      </c>
      <c r="N29" s="1">
        <f t="shared" si="2"/>
        <v>83.166666666666671</v>
      </c>
      <c r="P29" s="21"/>
      <c r="Q29">
        <v>486</v>
      </c>
      <c r="R29">
        <v>9</v>
      </c>
      <c r="S29" s="1">
        <f t="shared" si="3"/>
        <v>54</v>
      </c>
      <c r="U29" s="21"/>
      <c r="V29">
        <v>597</v>
      </c>
      <c r="W29">
        <v>8</v>
      </c>
      <c r="X29" s="1">
        <f t="shared" si="4"/>
        <v>74.625</v>
      </c>
      <c r="Z29" s="21"/>
      <c r="AA29">
        <v>169</v>
      </c>
      <c r="AB29">
        <v>4</v>
      </c>
      <c r="AC29" s="1">
        <f t="shared" si="14"/>
        <v>42.25</v>
      </c>
      <c r="AE29" s="24">
        <v>4</v>
      </c>
      <c r="AF29">
        <v>232</v>
      </c>
      <c r="AG29" s="14">
        <v>4</v>
      </c>
      <c r="AH29">
        <f t="shared" si="6"/>
        <v>58</v>
      </c>
      <c r="AJ29" s="21"/>
      <c r="AK29">
        <v>206</v>
      </c>
      <c r="AL29">
        <v>4</v>
      </c>
      <c r="AM29">
        <f t="shared" si="7"/>
        <v>51.5</v>
      </c>
      <c r="AO29" s="21"/>
      <c r="AP29">
        <v>206</v>
      </c>
      <c r="AQ29">
        <v>5</v>
      </c>
      <c r="AR29">
        <f t="shared" si="8"/>
        <v>41.2</v>
      </c>
      <c r="AT29" s="21">
        <v>5</v>
      </c>
      <c r="AU29">
        <v>252</v>
      </c>
      <c r="AV29">
        <v>5</v>
      </c>
      <c r="AW29">
        <f t="shared" si="9"/>
        <v>50.4</v>
      </c>
      <c r="AY29" s="21"/>
      <c r="AZ29">
        <v>165</v>
      </c>
      <c r="BA29">
        <v>4</v>
      </c>
      <c r="BB29">
        <f t="shared" si="10"/>
        <v>41.25</v>
      </c>
      <c r="BD29" s="21"/>
      <c r="BE29">
        <v>167</v>
      </c>
      <c r="BF29">
        <v>4</v>
      </c>
      <c r="BG29">
        <f t="shared" si="11"/>
        <v>41.75</v>
      </c>
      <c r="BI29" s="21"/>
      <c r="BJ29">
        <v>169</v>
      </c>
      <c r="BK29">
        <v>5</v>
      </c>
      <c r="BL29">
        <f t="shared" si="12"/>
        <v>33.799999999999997</v>
      </c>
      <c r="BN29" s="21"/>
      <c r="BO29">
        <v>225</v>
      </c>
      <c r="BP29">
        <v>5</v>
      </c>
      <c r="BQ29">
        <f t="shared" si="13"/>
        <v>45</v>
      </c>
    </row>
    <row r="30" spans="2:69" x14ac:dyDescent="0.2">
      <c r="B30" s="21"/>
      <c r="C30">
        <v>329</v>
      </c>
      <c r="D30">
        <v>5</v>
      </c>
      <c r="E30" s="1">
        <f t="shared" si="0"/>
        <v>65.8</v>
      </c>
      <c r="F30" s="21"/>
      <c r="G30">
        <v>161</v>
      </c>
      <c r="H30">
        <v>2</v>
      </c>
      <c r="I30" s="1">
        <f>G30/H30</f>
        <v>80.5</v>
      </c>
      <c r="K30" s="21"/>
      <c r="L30">
        <v>335</v>
      </c>
      <c r="M30">
        <v>3</v>
      </c>
      <c r="N30" s="1">
        <f t="shared" si="2"/>
        <v>111.66666666666667</v>
      </c>
      <c r="P30" s="21"/>
      <c r="Q30">
        <v>327</v>
      </c>
      <c r="R30">
        <v>8</v>
      </c>
      <c r="S30" s="1">
        <f t="shared" si="3"/>
        <v>40.875</v>
      </c>
      <c r="U30" s="21"/>
      <c r="V30">
        <v>399</v>
      </c>
      <c r="W30">
        <v>5</v>
      </c>
      <c r="X30" s="1">
        <f t="shared" si="4"/>
        <v>79.8</v>
      </c>
      <c r="Z30" s="21"/>
      <c r="AA30">
        <v>163</v>
      </c>
      <c r="AB30">
        <v>2</v>
      </c>
      <c r="AC30" s="1">
        <f t="shared" si="14"/>
        <v>81.5</v>
      </c>
      <c r="AE30" s="24"/>
      <c r="AF30">
        <v>231</v>
      </c>
      <c r="AG30" s="14">
        <v>5</v>
      </c>
      <c r="AH30">
        <f t="shared" si="6"/>
        <v>46.2</v>
      </c>
      <c r="AJ30" s="21"/>
      <c r="AK30">
        <v>203</v>
      </c>
      <c r="AL30">
        <v>5</v>
      </c>
      <c r="AM30">
        <f t="shared" si="7"/>
        <v>40.6</v>
      </c>
      <c r="AO30" s="21">
        <v>4</v>
      </c>
      <c r="AP30">
        <v>309</v>
      </c>
      <c r="AQ30">
        <v>6</v>
      </c>
      <c r="AR30">
        <f t="shared" si="8"/>
        <v>51.5</v>
      </c>
      <c r="AT30" s="21"/>
      <c r="AU30">
        <v>219</v>
      </c>
      <c r="AV30">
        <v>5</v>
      </c>
      <c r="AW30">
        <f t="shared" si="9"/>
        <v>43.8</v>
      </c>
      <c r="AY30" s="21"/>
      <c r="AZ30">
        <v>167</v>
      </c>
      <c r="BA30">
        <v>4</v>
      </c>
      <c r="BB30">
        <f t="shared" si="10"/>
        <v>41.75</v>
      </c>
      <c r="BD30" s="21"/>
      <c r="BE30">
        <v>165</v>
      </c>
      <c r="BF30">
        <v>5</v>
      </c>
      <c r="BG30">
        <f t="shared" si="11"/>
        <v>33</v>
      </c>
      <c r="BI30" s="21">
        <v>5</v>
      </c>
      <c r="BJ30">
        <v>182</v>
      </c>
      <c r="BK30">
        <v>5</v>
      </c>
      <c r="BL30">
        <f t="shared" si="12"/>
        <v>36.4</v>
      </c>
      <c r="BN30" s="21"/>
      <c r="BO30">
        <v>267</v>
      </c>
      <c r="BP30">
        <v>7</v>
      </c>
      <c r="BQ30">
        <f t="shared" si="13"/>
        <v>38.142857142857146</v>
      </c>
    </row>
    <row r="31" spans="2:69" x14ac:dyDescent="0.2">
      <c r="B31" s="21">
        <v>7</v>
      </c>
      <c r="C31">
        <v>332</v>
      </c>
      <c r="D31">
        <v>5</v>
      </c>
      <c r="E31" s="1">
        <f t="shared" si="0"/>
        <v>66.400000000000006</v>
      </c>
      <c r="F31" s="21"/>
      <c r="G31">
        <v>166</v>
      </c>
      <c r="H31">
        <v>3</v>
      </c>
      <c r="I31" s="1">
        <f t="shared" si="1"/>
        <v>55.333333333333336</v>
      </c>
      <c r="K31" s="21"/>
      <c r="L31">
        <v>329</v>
      </c>
      <c r="M31">
        <v>4</v>
      </c>
      <c r="N31" s="1">
        <f t="shared" si="2"/>
        <v>82.25</v>
      </c>
      <c r="P31" s="21"/>
      <c r="Q31">
        <v>332</v>
      </c>
      <c r="R31">
        <v>6</v>
      </c>
      <c r="S31" s="1">
        <f t="shared" si="3"/>
        <v>55.333333333333336</v>
      </c>
      <c r="U31" s="21"/>
      <c r="V31">
        <v>403</v>
      </c>
      <c r="W31">
        <v>8</v>
      </c>
      <c r="X31" s="1">
        <f t="shared" si="4"/>
        <v>50.375</v>
      </c>
      <c r="Z31" s="21"/>
      <c r="AA31">
        <v>166</v>
      </c>
      <c r="AB31">
        <v>4</v>
      </c>
      <c r="AC31" s="1">
        <f t="shared" si="14"/>
        <v>41.5</v>
      </c>
      <c r="AE31" s="24"/>
      <c r="AF31">
        <v>230</v>
      </c>
      <c r="AG31" s="14">
        <v>5</v>
      </c>
      <c r="AH31">
        <f t="shared" si="6"/>
        <v>46</v>
      </c>
      <c r="AJ31" s="21">
        <v>4</v>
      </c>
      <c r="AK31">
        <v>310</v>
      </c>
      <c r="AL31">
        <v>4</v>
      </c>
      <c r="AM31">
        <f t="shared" si="7"/>
        <v>77.5</v>
      </c>
      <c r="AO31" s="21"/>
      <c r="AP31">
        <v>311</v>
      </c>
      <c r="AQ31">
        <v>5</v>
      </c>
      <c r="AR31">
        <f t="shared" si="8"/>
        <v>62.2</v>
      </c>
      <c r="AT31" s="21"/>
      <c r="AU31">
        <v>251</v>
      </c>
      <c r="AV31">
        <v>5</v>
      </c>
      <c r="AW31">
        <f t="shared" si="9"/>
        <v>50.2</v>
      </c>
      <c r="AY31" s="21"/>
      <c r="AZ31">
        <v>250</v>
      </c>
      <c r="BA31">
        <v>4</v>
      </c>
      <c r="BB31">
        <f t="shared" si="10"/>
        <v>62.5</v>
      </c>
      <c r="BD31" s="21"/>
      <c r="BE31">
        <v>168</v>
      </c>
      <c r="BF31">
        <v>5</v>
      </c>
      <c r="BG31">
        <f t="shared" si="11"/>
        <v>33.6</v>
      </c>
      <c r="BI31" s="21"/>
      <c r="BJ31">
        <v>235</v>
      </c>
      <c r="BK31">
        <v>5</v>
      </c>
      <c r="BL31">
        <f t="shared" si="12"/>
        <v>47</v>
      </c>
      <c r="BN31" s="21">
        <v>6</v>
      </c>
      <c r="BO31">
        <v>204</v>
      </c>
      <c r="BP31">
        <v>5</v>
      </c>
      <c r="BQ31">
        <f t="shared" si="13"/>
        <v>40.799999999999997</v>
      </c>
    </row>
    <row r="32" spans="2:69" x14ac:dyDescent="0.2">
      <c r="B32" s="21"/>
      <c r="C32">
        <v>331</v>
      </c>
      <c r="D32">
        <v>5</v>
      </c>
      <c r="E32" s="1">
        <f t="shared" si="0"/>
        <v>66.2</v>
      </c>
      <c r="F32" s="21">
        <v>4</v>
      </c>
      <c r="G32">
        <v>241</v>
      </c>
      <c r="H32">
        <v>5</v>
      </c>
      <c r="I32" s="1">
        <f t="shared" si="1"/>
        <v>48.2</v>
      </c>
      <c r="K32" s="21"/>
      <c r="L32">
        <v>327</v>
      </c>
      <c r="M32">
        <v>3</v>
      </c>
      <c r="N32" s="1">
        <f t="shared" si="2"/>
        <v>109</v>
      </c>
      <c r="P32" s="21"/>
      <c r="Q32">
        <v>327</v>
      </c>
      <c r="R32">
        <v>4</v>
      </c>
      <c r="S32" s="1">
        <f t="shared" si="3"/>
        <v>81.75</v>
      </c>
      <c r="U32" s="21"/>
      <c r="V32">
        <v>404</v>
      </c>
      <c r="W32">
        <v>5</v>
      </c>
      <c r="X32" s="1">
        <f t="shared" si="4"/>
        <v>80.8</v>
      </c>
      <c r="Z32" s="21">
        <v>5</v>
      </c>
      <c r="AA32">
        <v>248</v>
      </c>
      <c r="AB32">
        <v>6</v>
      </c>
      <c r="AC32" s="1">
        <f t="shared" si="14"/>
        <v>41.333333333333336</v>
      </c>
      <c r="AE32" s="24"/>
      <c r="AF32">
        <v>228</v>
      </c>
      <c r="AG32" s="14">
        <v>6</v>
      </c>
      <c r="AH32">
        <f t="shared" si="6"/>
        <v>38</v>
      </c>
      <c r="AJ32" s="21"/>
      <c r="AK32">
        <v>311</v>
      </c>
      <c r="AL32">
        <v>6</v>
      </c>
      <c r="AM32">
        <f t="shared" si="7"/>
        <v>51.833333333333336</v>
      </c>
      <c r="AO32" s="21"/>
      <c r="AP32">
        <v>310</v>
      </c>
      <c r="AQ32">
        <v>7</v>
      </c>
      <c r="AR32">
        <f t="shared" si="8"/>
        <v>44.285714285714285</v>
      </c>
      <c r="AT32" s="21"/>
      <c r="AU32">
        <v>172</v>
      </c>
      <c r="AV32">
        <v>4</v>
      </c>
      <c r="AW32">
        <f t="shared" si="9"/>
        <v>43</v>
      </c>
      <c r="AY32" s="21"/>
      <c r="AZ32">
        <v>249</v>
      </c>
      <c r="BA32">
        <v>5</v>
      </c>
      <c r="BB32">
        <f t="shared" si="10"/>
        <v>49.8</v>
      </c>
      <c r="BD32" s="21"/>
      <c r="BE32">
        <v>166</v>
      </c>
      <c r="BF32">
        <v>3</v>
      </c>
      <c r="BG32">
        <f t="shared" si="11"/>
        <v>55.333333333333336</v>
      </c>
      <c r="BI32" s="21"/>
      <c r="BJ32">
        <v>232</v>
      </c>
      <c r="BK32">
        <v>8</v>
      </c>
      <c r="BL32">
        <f t="shared" si="12"/>
        <v>29</v>
      </c>
      <c r="BN32" s="21"/>
      <c r="BO32">
        <v>138</v>
      </c>
      <c r="BP32">
        <v>5</v>
      </c>
      <c r="BQ32">
        <f t="shared" si="13"/>
        <v>27.6</v>
      </c>
    </row>
    <row r="33" spans="2:69" x14ac:dyDescent="0.2">
      <c r="B33" s="21"/>
      <c r="C33">
        <v>332</v>
      </c>
      <c r="D33">
        <v>5</v>
      </c>
      <c r="E33" s="1">
        <f t="shared" si="0"/>
        <v>66.400000000000006</v>
      </c>
      <c r="F33" s="21"/>
      <c r="G33">
        <v>241</v>
      </c>
      <c r="H33">
        <v>4</v>
      </c>
      <c r="I33" s="1">
        <f t="shared" si="1"/>
        <v>60.25</v>
      </c>
      <c r="K33" s="21"/>
      <c r="L33">
        <v>331</v>
      </c>
      <c r="M33">
        <v>4</v>
      </c>
      <c r="N33" s="1">
        <f t="shared" si="2"/>
        <v>82.75</v>
      </c>
      <c r="P33" s="21"/>
      <c r="Q33">
        <v>330</v>
      </c>
      <c r="R33">
        <v>5</v>
      </c>
      <c r="S33" s="1">
        <f t="shared" si="3"/>
        <v>66</v>
      </c>
      <c r="U33" s="21"/>
      <c r="V33">
        <v>402</v>
      </c>
      <c r="W33">
        <v>5</v>
      </c>
      <c r="X33" s="1">
        <f t="shared" si="4"/>
        <v>80.400000000000006</v>
      </c>
      <c r="Z33" s="21"/>
      <c r="AA33">
        <v>251</v>
      </c>
      <c r="AB33">
        <v>5</v>
      </c>
      <c r="AC33" s="1">
        <f t="shared" si="14"/>
        <v>50.2</v>
      </c>
      <c r="AE33" s="24"/>
      <c r="AF33">
        <v>152</v>
      </c>
      <c r="AG33" s="14">
        <v>2</v>
      </c>
      <c r="AH33">
        <f t="shared" si="6"/>
        <v>76</v>
      </c>
      <c r="AJ33" s="21"/>
      <c r="AK33">
        <v>290</v>
      </c>
      <c r="AL33">
        <v>6</v>
      </c>
      <c r="AM33">
        <f t="shared" si="7"/>
        <v>48.333333333333336</v>
      </c>
      <c r="AO33" s="21"/>
      <c r="AP33">
        <v>307</v>
      </c>
      <c r="AQ33">
        <v>7</v>
      </c>
      <c r="AR33">
        <f t="shared" si="8"/>
        <v>43.857142857142854</v>
      </c>
      <c r="AT33" s="21"/>
      <c r="AU33">
        <v>208</v>
      </c>
      <c r="AV33">
        <v>6</v>
      </c>
      <c r="AW33">
        <f t="shared" si="9"/>
        <v>34.666666666666664</v>
      </c>
      <c r="AY33" s="21">
        <v>5</v>
      </c>
      <c r="AZ33">
        <v>254</v>
      </c>
      <c r="BA33">
        <v>4</v>
      </c>
      <c r="BB33">
        <f t="shared" si="10"/>
        <v>63.5</v>
      </c>
      <c r="BD33" s="21"/>
      <c r="BE33">
        <v>249</v>
      </c>
      <c r="BF33">
        <v>7</v>
      </c>
      <c r="BG33">
        <f t="shared" si="11"/>
        <v>35.571428571428569</v>
      </c>
      <c r="BI33" s="21"/>
      <c r="BJ33">
        <v>289</v>
      </c>
      <c r="BK33">
        <v>10</v>
      </c>
      <c r="BL33">
        <f t="shared" si="12"/>
        <v>28.9</v>
      </c>
      <c r="BN33" s="21"/>
      <c r="BO33">
        <v>190</v>
      </c>
      <c r="BP33">
        <v>6</v>
      </c>
      <c r="BQ33">
        <f t="shared" si="13"/>
        <v>31.666666666666668</v>
      </c>
    </row>
    <row r="34" spans="2:69" x14ac:dyDescent="0.2">
      <c r="B34" s="21"/>
      <c r="C34">
        <v>329</v>
      </c>
      <c r="D34">
        <v>6</v>
      </c>
      <c r="E34" s="1">
        <f t="shared" si="0"/>
        <v>54.833333333333336</v>
      </c>
      <c r="F34" s="21"/>
      <c r="G34">
        <v>243</v>
      </c>
      <c r="H34">
        <v>5</v>
      </c>
      <c r="I34" s="1">
        <f t="shared" si="1"/>
        <v>48.6</v>
      </c>
      <c r="K34" s="21"/>
      <c r="L34">
        <v>332</v>
      </c>
      <c r="M34">
        <v>4</v>
      </c>
      <c r="N34" s="1">
        <f t="shared" si="2"/>
        <v>83</v>
      </c>
      <c r="P34" s="21"/>
      <c r="Q34">
        <v>333</v>
      </c>
      <c r="R34">
        <v>7</v>
      </c>
      <c r="S34" s="1">
        <f t="shared" si="3"/>
        <v>47.571428571428569</v>
      </c>
      <c r="U34" s="21"/>
      <c r="V34">
        <v>404</v>
      </c>
      <c r="W34">
        <v>8</v>
      </c>
      <c r="X34" s="1">
        <f t="shared" si="4"/>
        <v>50.5</v>
      </c>
      <c r="Z34" s="21"/>
      <c r="AA34">
        <v>247</v>
      </c>
      <c r="AB34">
        <v>4</v>
      </c>
      <c r="AC34" s="1">
        <f t="shared" si="14"/>
        <v>61.75</v>
      </c>
      <c r="AE34" s="24"/>
      <c r="AF34">
        <v>153</v>
      </c>
      <c r="AG34" s="14">
        <v>3</v>
      </c>
      <c r="AH34">
        <f t="shared" si="6"/>
        <v>51</v>
      </c>
      <c r="AJ34" s="21"/>
      <c r="AK34">
        <v>311</v>
      </c>
      <c r="AL34">
        <v>5</v>
      </c>
      <c r="AM34">
        <f t="shared" si="7"/>
        <v>62.2</v>
      </c>
      <c r="AO34" s="21"/>
      <c r="AP34">
        <v>205</v>
      </c>
      <c r="AQ34">
        <v>3</v>
      </c>
      <c r="AR34">
        <f t="shared" si="8"/>
        <v>68.333333333333329</v>
      </c>
      <c r="AT34" s="21"/>
      <c r="AU34">
        <v>186</v>
      </c>
      <c r="AV34">
        <v>5</v>
      </c>
      <c r="AW34">
        <f t="shared" si="9"/>
        <v>37.200000000000003</v>
      </c>
      <c r="AY34" s="21"/>
      <c r="AZ34">
        <v>249</v>
      </c>
      <c r="BA34">
        <v>6</v>
      </c>
      <c r="BB34">
        <f t="shared" si="10"/>
        <v>41.5</v>
      </c>
      <c r="BD34" s="21">
        <v>5</v>
      </c>
      <c r="BE34">
        <v>253</v>
      </c>
      <c r="BF34">
        <v>7</v>
      </c>
      <c r="BG34">
        <f t="shared" si="11"/>
        <v>36.142857142857146</v>
      </c>
      <c r="BI34" s="21"/>
      <c r="BJ34">
        <v>166</v>
      </c>
      <c r="BK34">
        <v>4</v>
      </c>
      <c r="BL34">
        <f t="shared" si="12"/>
        <v>41.5</v>
      </c>
      <c r="BN34" s="21"/>
      <c r="BO34">
        <v>167</v>
      </c>
      <c r="BP34">
        <v>3</v>
      </c>
      <c r="BQ34">
        <f t="shared" si="13"/>
        <v>55.666666666666664</v>
      </c>
    </row>
    <row r="35" spans="2:69" x14ac:dyDescent="0.2">
      <c r="B35" s="21"/>
      <c r="C35">
        <v>498</v>
      </c>
      <c r="D35">
        <v>7</v>
      </c>
      <c r="E35" s="1">
        <f t="shared" si="0"/>
        <v>71.142857142857139</v>
      </c>
      <c r="F35" s="21"/>
      <c r="G35">
        <v>237</v>
      </c>
      <c r="H35">
        <v>6</v>
      </c>
      <c r="I35" s="1">
        <f t="shared" si="1"/>
        <v>39.5</v>
      </c>
      <c r="K35" s="21">
        <v>5</v>
      </c>
      <c r="L35">
        <v>495</v>
      </c>
      <c r="M35">
        <v>5</v>
      </c>
      <c r="N35" s="1">
        <f t="shared" si="2"/>
        <v>99</v>
      </c>
      <c r="P35" s="21">
        <v>4</v>
      </c>
      <c r="Q35">
        <v>496</v>
      </c>
      <c r="R35">
        <v>9</v>
      </c>
      <c r="S35" s="1">
        <f t="shared" si="3"/>
        <v>55.111111111111114</v>
      </c>
      <c r="U35" s="21"/>
      <c r="V35">
        <v>404</v>
      </c>
      <c r="W35">
        <v>7</v>
      </c>
      <c r="X35" s="1">
        <f t="shared" si="4"/>
        <v>57.714285714285715</v>
      </c>
      <c r="Z35" s="21"/>
      <c r="AA35">
        <v>243</v>
      </c>
      <c r="AB35">
        <v>4</v>
      </c>
      <c r="AC35" s="1">
        <f t="shared" si="14"/>
        <v>60.75</v>
      </c>
      <c r="AE35" s="24"/>
      <c r="AF35">
        <v>176</v>
      </c>
      <c r="AG35" s="14">
        <v>5</v>
      </c>
      <c r="AH35">
        <f t="shared" si="6"/>
        <v>35.200000000000003</v>
      </c>
      <c r="AJ35" s="21"/>
      <c r="AK35">
        <v>206</v>
      </c>
      <c r="AL35">
        <v>3</v>
      </c>
      <c r="AM35">
        <f t="shared" si="7"/>
        <v>68.666666666666671</v>
      </c>
      <c r="AO35" s="21"/>
      <c r="AP35">
        <v>204</v>
      </c>
      <c r="AQ35">
        <v>5</v>
      </c>
      <c r="AR35">
        <f t="shared" si="8"/>
        <v>40.799999999999997</v>
      </c>
      <c r="AT35" s="21"/>
      <c r="AU35">
        <v>166</v>
      </c>
      <c r="AV35">
        <v>5</v>
      </c>
      <c r="AW35">
        <f t="shared" si="9"/>
        <v>33.200000000000003</v>
      </c>
      <c r="AY35" s="21"/>
      <c r="AZ35">
        <v>280</v>
      </c>
      <c r="BA35">
        <v>5</v>
      </c>
      <c r="BB35">
        <f t="shared" si="10"/>
        <v>56</v>
      </c>
      <c r="BD35" s="21"/>
      <c r="BE35">
        <v>249</v>
      </c>
      <c r="BF35">
        <v>6</v>
      </c>
      <c r="BG35">
        <f t="shared" si="11"/>
        <v>41.5</v>
      </c>
      <c r="BI35" s="21"/>
      <c r="BJ35">
        <v>165</v>
      </c>
      <c r="BK35">
        <v>5</v>
      </c>
      <c r="BL35">
        <f t="shared" si="12"/>
        <v>33</v>
      </c>
      <c r="BN35" s="21"/>
      <c r="BO35">
        <v>168</v>
      </c>
      <c r="BP35">
        <v>4</v>
      </c>
      <c r="BQ35">
        <f t="shared" si="13"/>
        <v>42</v>
      </c>
    </row>
    <row r="36" spans="2:69" x14ac:dyDescent="0.2">
      <c r="B36" s="21"/>
      <c r="C36">
        <v>495</v>
      </c>
      <c r="D36">
        <v>6</v>
      </c>
      <c r="E36" s="1">
        <f t="shared" si="0"/>
        <v>82.5</v>
      </c>
      <c r="F36" s="21"/>
      <c r="G36">
        <v>163</v>
      </c>
      <c r="H36">
        <v>4</v>
      </c>
      <c r="I36" s="1">
        <f t="shared" si="1"/>
        <v>40.75</v>
      </c>
      <c r="K36" s="21"/>
      <c r="L36">
        <v>493</v>
      </c>
      <c r="M36">
        <v>6</v>
      </c>
      <c r="N36" s="1">
        <f t="shared" si="2"/>
        <v>82.166666666666671</v>
      </c>
      <c r="P36" s="21"/>
      <c r="Q36">
        <v>497</v>
      </c>
      <c r="R36">
        <v>10</v>
      </c>
      <c r="S36" s="1">
        <f t="shared" si="3"/>
        <v>49.7</v>
      </c>
      <c r="U36" s="21">
        <v>4</v>
      </c>
      <c r="V36">
        <v>612</v>
      </c>
      <c r="W36">
        <v>9</v>
      </c>
      <c r="X36" s="1">
        <f t="shared" si="4"/>
        <v>68</v>
      </c>
      <c r="Z36" s="21"/>
      <c r="AA36">
        <v>167</v>
      </c>
      <c r="AB36">
        <v>4</v>
      </c>
      <c r="AC36" s="1">
        <f t="shared" si="14"/>
        <v>41.75</v>
      </c>
      <c r="AE36" s="24"/>
      <c r="AF36">
        <v>154</v>
      </c>
      <c r="AG36" s="14">
        <v>4</v>
      </c>
      <c r="AH36">
        <f t="shared" si="6"/>
        <v>38.5</v>
      </c>
      <c r="AJ36" s="21"/>
      <c r="AK36">
        <v>205</v>
      </c>
      <c r="AL36">
        <v>3</v>
      </c>
      <c r="AM36">
        <f t="shared" si="7"/>
        <v>68.333333333333329</v>
      </c>
      <c r="AO36" s="21"/>
      <c r="AP36">
        <v>205</v>
      </c>
      <c r="AQ36">
        <v>4</v>
      </c>
      <c r="AR36">
        <f t="shared" si="8"/>
        <v>51.25</v>
      </c>
      <c r="AT36" s="21">
        <v>6</v>
      </c>
      <c r="AU36">
        <v>253</v>
      </c>
      <c r="AV36">
        <v>5</v>
      </c>
      <c r="AW36">
        <f t="shared" si="9"/>
        <v>50.6</v>
      </c>
      <c r="AY36" s="21"/>
      <c r="AZ36">
        <v>245</v>
      </c>
      <c r="BA36">
        <v>4</v>
      </c>
      <c r="BB36">
        <f t="shared" si="10"/>
        <v>61.25</v>
      </c>
      <c r="BD36" s="21"/>
      <c r="BE36">
        <v>253</v>
      </c>
      <c r="BF36">
        <v>4</v>
      </c>
      <c r="BG36">
        <f t="shared" si="11"/>
        <v>63.25</v>
      </c>
      <c r="BI36" s="21"/>
      <c r="BJ36">
        <v>163</v>
      </c>
      <c r="BK36">
        <v>3</v>
      </c>
      <c r="BL36">
        <f t="shared" si="12"/>
        <v>54.333333333333336</v>
      </c>
      <c r="BN36" s="21"/>
      <c r="BO36">
        <v>169</v>
      </c>
      <c r="BP36">
        <v>4</v>
      </c>
      <c r="BQ36">
        <f t="shared" si="13"/>
        <v>42.25</v>
      </c>
    </row>
    <row r="37" spans="2:69" x14ac:dyDescent="0.2">
      <c r="B37" s="21"/>
      <c r="C37">
        <v>495</v>
      </c>
      <c r="D37">
        <v>6</v>
      </c>
      <c r="E37" s="1">
        <f t="shared" si="0"/>
        <v>82.5</v>
      </c>
      <c r="F37" s="21"/>
      <c r="G37">
        <v>164</v>
      </c>
      <c r="H37">
        <v>3</v>
      </c>
      <c r="I37" s="1">
        <f t="shared" si="1"/>
        <v>54.666666666666664</v>
      </c>
      <c r="K37" s="21"/>
      <c r="L37">
        <v>495</v>
      </c>
      <c r="M37">
        <v>6</v>
      </c>
      <c r="N37" s="1">
        <f t="shared" si="2"/>
        <v>82.5</v>
      </c>
      <c r="P37" s="21"/>
      <c r="Q37">
        <v>499</v>
      </c>
      <c r="R37">
        <v>10</v>
      </c>
      <c r="S37" s="1">
        <f t="shared" si="3"/>
        <v>49.9</v>
      </c>
      <c r="U37" s="21"/>
      <c r="V37">
        <v>610</v>
      </c>
      <c r="W37">
        <v>7</v>
      </c>
      <c r="X37" s="1">
        <f t="shared" si="4"/>
        <v>87.142857142857139</v>
      </c>
      <c r="Z37" s="21"/>
      <c r="AA37">
        <v>162</v>
      </c>
      <c r="AB37">
        <v>3</v>
      </c>
      <c r="AC37" s="1">
        <f t="shared" si="14"/>
        <v>54</v>
      </c>
      <c r="AE37" s="24"/>
      <c r="AF37">
        <v>155</v>
      </c>
      <c r="AG37" s="14">
        <v>4</v>
      </c>
      <c r="AH37">
        <f t="shared" si="6"/>
        <v>38.75</v>
      </c>
      <c r="AJ37" s="21"/>
      <c r="AK37">
        <v>204</v>
      </c>
      <c r="AL37">
        <v>4</v>
      </c>
      <c r="AM37">
        <f t="shared" si="7"/>
        <v>51</v>
      </c>
      <c r="AO37" s="21"/>
      <c r="AP37">
        <v>205</v>
      </c>
      <c r="AQ37">
        <v>5</v>
      </c>
      <c r="AR37">
        <f t="shared" si="8"/>
        <v>41</v>
      </c>
      <c r="AT37" s="21"/>
      <c r="AU37">
        <v>247</v>
      </c>
      <c r="AV37">
        <v>5</v>
      </c>
      <c r="AW37">
        <f t="shared" si="9"/>
        <v>49.4</v>
      </c>
      <c r="AY37" s="21"/>
      <c r="AZ37">
        <v>166</v>
      </c>
      <c r="BA37">
        <v>3</v>
      </c>
      <c r="BB37">
        <f t="shared" si="10"/>
        <v>55.333333333333336</v>
      </c>
      <c r="BD37" s="21"/>
      <c r="BE37">
        <v>167</v>
      </c>
      <c r="BF37">
        <v>3</v>
      </c>
      <c r="BG37">
        <f t="shared" si="11"/>
        <v>55.666666666666664</v>
      </c>
      <c r="BI37" s="21"/>
      <c r="BJ37">
        <v>245</v>
      </c>
      <c r="BK37">
        <v>7</v>
      </c>
      <c r="BL37">
        <f t="shared" si="12"/>
        <v>35</v>
      </c>
      <c r="BN37" s="21"/>
      <c r="BO37">
        <v>252</v>
      </c>
      <c r="BP37">
        <v>5</v>
      </c>
      <c r="BQ37">
        <f t="shared" si="13"/>
        <v>50.4</v>
      </c>
    </row>
    <row r="38" spans="2:69" x14ac:dyDescent="0.2">
      <c r="B38" s="21">
        <v>6</v>
      </c>
      <c r="C38">
        <v>516</v>
      </c>
      <c r="D38">
        <v>8</v>
      </c>
      <c r="E38" s="1">
        <f t="shared" si="0"/>
        <v>64.5</v>
      </c>
      <c r="F38" s="21"/>
      <c r="G38">
        <v>165</v>
      </c>
      <c r="H38">
        <v>5</v>
      </c>
      <c r="I38" s="1">
        <f t="shared" si="1"/>
        <v>33</v>
      </c>
      <c r="K38" s="21"/>
      <c r="L38">
        <v>497</v>
      </c>
      <c r="M38">
        <v>9</v>
      </c>
      <c r="N38" s="1">
        <f t="shared" si="2"/>
        <v>55.222222222222221</v>
      </c>
      <c r="P38" s="21"/>
      <c r="Q38">
        <v>498</v>
      </c>
      <c r="R38">
        <v>11</v>
      </c>
      <c r="S38" s="1">
        <f t="shared" si="3"/>
        <v>45.272727272727273</v>
      </c>
      <c r="U38" s="21"/>
      <c r="V38">
        <v>612</v>
      </c>
      <c r="W38">
        <v>9</v>
      </c>
      <c r="X38" s="1">
        <f t="shared" si="4"/>
        <v>68</v>
      </c>
      <c r="Z38" s="21"/>
      <c r="AA38">
        <v>169</v>
      </c>
      <c r="AB38">
        <v>3</v>
      </c>
      <c r="AC38" s="1">
        <f t="shared" si="14"/>
        <v>56.333333333333336</v>
      </c>
      <c r="AE38" s="24">
        <v>5</v>
      </c>
      <c r="AF38">
        <v>227</v>
      </c>
      <c r="AG38" s="14">
        <v>6</v>
      </c>
      <c r="AH38">
        <f t="shared" si="6"/>
        <v>37.833333333333336</v>
      </c>
      <c r="AJ38" s="21"/>
      <c r="AK38">
        <v>205</v>
      </c>
      <c r="AL38">
        <v>2</v>
      </c>
      <c r="AM38">
        <f t="shared" si="7"/>
        <v>102.5</v>
      </c>
      <c r="AO38" s="21"/>
      <c r="AP38">
        <v>205</v>
      </c>
      <c r="AQ38">
        <v>4</v>
      </c>
      <c r="AR38">
        <f t="shared" si="8"/>
        <v>51.25</v>
      </c>
      <c r="AT38" s="21"/>
      <c r="AU38">
        <v>249</v>
      </c>
      <c r="AV38">
        <v>6</v>
      </c>
      <c r="AW38">
        <f t="shared" si="9"/>
        <v>41.5</v>
      </c>
      <c r="AY38" s="21"/>
      <c r="AZ38">
        <v>166</v>
      </c>
      <c r="BA38">
        <v>3</v>
      </c>
      <c r="BB38">
        <f t="shared" si="10"/>
        <v>55.333333333333336</v>
      </c>
      <c r="BD38" s="21"/>
      <c r="BE38">
        <v>168</v>
      </c>
      <c r="BF38">
        <v>3</v>
      </c>
      <c r="BG38">
        <f t="shared" si="11"/>
        <v>56</v>
      </c>
      <c r="BI38" s="21"/>
      <c r="BJ38">
        <v>250</v>
      </c>
      <c r="BK38">
        <v>8</v>
      </c>
      <c r="BL38">
        <f t="shared" si="12"/>
        <v>31.25</v>
      </c>
      <c r="BN38" s="21">
        <v>7</v>
      </c>
      <c r="BO38">
        <v>170</v>
      </c>
      <c r="BP38">
        <v>4</v>
      </c>
      <c r="BQ38">
        <f t="shared" si="13"/>
        <v>42.5</v>
      </c>
    </row>
    <row r="39" spans="2:69" x14ac:dyDescent="0.2">
      <c r="B39" s="21"/>
      <c r="C39">
        <v>512</v>
      </c>
      <c r="D39">
        <v>7</v>
      </c>
      <c r="E39" s="1">
        <f t="shared" si="0"/>
        <v>73.142857142857139</v>
      </c>
      <c r="F39" s="21"/>
      <c r="G39">
        <v>168</v>
      </c>
      <c r="H39">
        <v>4</v>
      </c>
      <c r="I39" s="1">
        <f t="shared" si="1"/>
        <v>42</v>
      </c>
      <c r="K39" s="21"/>
      <c r="L39">
        <v>497</v>
      </c>
      <c r="M39">
        <v>5</v>
      </c>
      <c r="N39" s="1">
        <f t="shared" si="2"/>
        <v>99.4</v>
      </c>
      <c r="P39" s="21"/>
      <c r="Q39">
        <v>490</v>
      </c>
      <c r="R39">
        <v>9</v>
      </c>
      <c r="S39" s="1">
        <f t="shared" si="3"/>
        <v>54.444444444444443</v>
      </c>
      <c r="U39" s="21"/>
      <c r="V39">
        <v>607</v>
      </c>
      <c r="W39">
        <v>8</v>
      </c>
      <c r="X39" s="1">
        <f>V39/W39</f>
        <v>75.875</v>
      </c>
      <c r="Z39" s="21"/>
      <c r="AA39">
        <v>166</v>
      </c>
      <c r="AB39">
        <v>3</v>
      </c>
      <c r="AC39" s="1">
        <f t="shared" si="14"/>
        <v>55.333333333333336</v>
      </c>
      <c r="AE39" s="24"/>
      <c r="AF39">
        <v>232</v>
      </c>
      <c r="AG39" s="14">
        <v>6</v>
      </c>
      <c r="AH39">
        <f t="shared" si="6"/>
        <v>38.666666666666664</v>
      </c>
      <c r="AJ39" s="21"/>
      <c r="AK39">
        <v>203</v>
      </c>
      <c r="AL39">
        <v>3</v>
      </c>
      <c r="AM39">
        <f t="shared" si="7"/>
        <v>67.666666666666671</v>
      </c>
      <c r="AO39" s="21"/>
      <c r="AP39">
        <v>206</v>
      </c>
      <c r="AQ39">
        <v>5</v>
      </c>
      <c r="AR39">
        <f t="shared" si="8"/>
        <v>41.2</v>
      </c>
      <c r="AT39" s="21"/>
      <c r="AU39">
        <v>168</v>
      </c>
      <c r="AV39">
        <v>3</v>
      </c>
      <c r="AW39">
        <f t="shared" si="9"/>
        <v>56</v>
      </c>
      <c r="AY39" s="21"/>
      <c r="AZ39">
        <v>169</v>
      </c>
      <c r="BA39">
        <v>3</v>
      </c>
      <c r="BB39">
        <f t="shared" si="10"/>
        <v>56.333333333333336</v>
      </c>
      <c r="BD39" s="21"/>
      <c r="BE39">
        <v>167</v>
      </c>
      <c r="BF39">
        <v>4</v>
      </c>
      <c r="BG39">
        <f t="shared" si="11"/>
        <v>41.75</v>
      </c>
      <c r="BI39" s="21">
        <v>6</v>
      </c>
      <c r="BJ39">
        <v>166</v>
      </c>
      <c r="BK39">
        <v>4</v>
      </c>
      <c r="BL39">
        <f t="shared" si="12"/>
        <v>41.5</v>
      </c>
      <c r="BN39" s="21"/>
      <c r="BO39">
        <v>124</v>
      </c>
      <c r="BP39">
        <v>4</v>
      </c>
      <c r="BQ39">
        <f t="shared" si="13"/>
        <v>31</v>
      </c>
    </row>
    <row r="40" spans="2:69" x14ac:dyDescent="0.2">
      <c r="B40" s="21"/>
      <c r="C40">
        <v>509</v>
      </c>
      <c r="D40">
        <v>8</v>
      </c>
      <c r="E40" s="1">
        <f t="shared" si="0"/>
        <v>63.625</v>
      </c>
      <c r="F40" s="21"/>
      <c r="G40">
        <v>165</v>
      </c>
      <c r="H40">
        <v>3</v>
      </c>
      <c r="I40" s="1">
        <f t="shared" si="1"/>
        <v>55</v>
      </c>
      <c r="K40" s="21"/>
      <c r="L40">
        <v>328</v>
      </c>
      <c r="M40">
        <v>5</v>
      </c>
      <c r="N40" s="1">
        <f t="shared" si="2"/>
        <v>65.599999999999994</v>
      </c>
      <c r="P40" s="21"/>
      <c r="Q40">
        <v>325</v>
      </c>
      <c r="R40">
        <v>4</v>
      </c>
      <c r="S40" s="1">
        <f t="shared" si="3"/>
        <v>81.25</v>
      </c>
      <c r="U40" s="21"/>
      <c r="V40">
        <v>612</v>
      </c>
      <c r="W40">
        <v>8</v>
      </c>
      <c r="X40" s="1">
        <f t="shared" si="4"/>
        <v>76.5</v>
      </c>
      <c r="Z40" s="21"/>
      <c r="AA40">
        <v>166</v>
      </c>
      <c r="AB40">
        <v>4</v>
      </c>
      <c r="AC40" s="1">
        <f t="shared" si="14"/>
        <v>41.5</v>
      </c>
      <c r="AE40" s="24"/>
      <c r="AF40">
        <v>232</v>
      </c>
      <c r="AG40" s="14">
        <v>6</v>
      </c>
      <c r="AH40">
        <f t="shared" si="6"/>
        <v>38.666666666666664</v>
      </c>
      <c r="AJ40" s="21">
        <v>5</v>
      </c>
      <c r="AK40">
        <v>312</v>
      </c>
      <c r="AL40">
        <v>5</v>
      </c>
      <c r="AM40">
        <f t="shared" si="7"/>
        <v>62.4</v>
      </c>
      <c r="AO40" s="21">
        <v>5</v>
      </c>
      <c r="AP40">
        <v>309</v>
      </c>
      <c r="AQ40">
        <v>8</v>
      </c>
      <c r="AR40">
        <f t="shared" si="8"/>
        <v>38.625</v>
      </c>
      <c r="AT40" s="21"/>
      <c r="AU40">
        <v>166</v>
      </c>
      <c r="AV40">
        <v>4</v>
      </c>
      <c r="AW40">
        <f t="shared" si="9"/>
        <v>41.5</v>
      </c>
      <c r="AY40" s="21"/>
      <c r="AZ40">
        <v>166</v>
      </c>
      <c r="BA40">
        <v>3</v>
      </c>
      <c r="BB40">
        <f t="shared" si="10"/>
        <v>55.333333333333336</v>
      </c>
      <c r="BD40" s="21"/>
      <c r="BE40">
        <v>163</v>
      </c>
      <c r="BF40">
        <v>4</v>
      </c>
      <c r="BG40">
        <f t="shared" si="11"/>
        <v>40.75</v>
      </c>
      <c r="BI40" s="21"/>
      <c r="BJ40">
        <v>166</v>
      </c>
      <c r="BK40">
        <v>3</v>
      </c>
      <c r="BL40">
        <f t="shared" si="12"/>
        <v>55.333333333333336</v>
      </c>
      <c r="BN40" s="21"/>
      <c r="BO40">
        <v>108</v>
      </c>
      <c r="BP40">
        <v>3</v>
      </c>
      <c r="BQ40">
        <f t="shared" si="13"/>
        <v>36</v>
      </c>
    </row>
    <row r="41" spans="2:69" x14ac:dyDescent="0.2">
      <c r="B41" s="21"/>
      <c r="C41">
        <v>512</v>
      </c>
      <c r="D41">
        <v>7</v>
      </c>
      <c r="E41" s="1">
        <f t="shared" si="0"/>
        <v>73.142857142857139</v>
      </c>
      <c r="F41" s="21">
        <v>5</v>
      </c>
      <c r="G41">
        <v>244</v>
      </c>
      <c r="H41">
        <v>5</v>
      </c>
      <c r="I41" s="1">
        <f t="shared" si="1"/>
        <v>48.8</v>
      </c>
      <c r="K41" s="21"/>
      <c r="L41">
        <v>333</v>
      </c>
      <c r="M41">
        <v>4</v>
      </c>
      <c r="N41" s="1">
        <f t="shared" si="2"/>
        <v>83.25</v>
      </c>
      <c r="P41" s="21"/>
      <c r="Q41">
        <v>330</v>
      </c>
      <c r="R41">
        <v>8</v>
      </c>
      <c r="S41" s="1">
        <f t="shared" si="3"/>
        <v>41.25</v>
      </c>
      <c r="U41" s="21"/>
      <c r="V41">
        <v>406</v>
      </c>
      <c r="W41">
        <v>5</v>
      </c>
      <c r="X41" s="1">
        <f t="shared" si="4"/>
        <v>81.2</v>
      </c>
      <c r="Z41" s="21">
        <v>6</v>
      </c>
      <c r="AA41">
        <v>248</v>
      </c>
      <c r="AB41">
        <v>4</v>
      </c>
      <c r="AC41" s="1">
        <f t="shared" si="14"/>
        <v>62</v>
      </c>
      <c r="AE41" s="24"/>
      <c r="AF41">
        <v>152</v>
      </c>
      <c r="AG41" s="14">
        <v>5</v>
      </c>
      <c r="AH41">
        <f t="shared" si="6"/>
        <v>30.4</v>
      </c>
      <c r="AJ41" s="21"/>
      <c r="AK41">
        <v>309</v>
      </c>
      <c r="AL41">
        <v>5</v>
      </c>
      <c r="AM41">
        <f t="shared" si="7"/>
        <v>61.8</v>
      </c>
      <c r="AO41" s="21"/>
      <c r="AP41">
        <v>311</v>
      </c>
      <c r="AQ41">
        <v>9</v>
      </c>
      <c r="AR41">
        <f t="shared" si="8"/>
        <v>34.555555555555557</v>
      </c>
      <c r="AT41" s="21"/>
      <c r="AU41">
        <v>167</v>
      </c>
      <c r="AV41">
        <v>5</v>
      </c>
      <c r="AW41">
        <f t="shared" si="9"/>
        <v>33.4</v>
      </c>
      <c r="AY41" s="21"/>
      <c r="AZ41">
        <v>259</v>
      </c>
      <c r="BA41">
        <v>7</v>
      </c>
      <c r="BB41">
        <f t="shared" si="10"/>
        <v>37</v>
      </c>
      <c r="BD41" s="21"/>
      <c r="BE41">
        <v>285</v>
      </c>
      <c r="BF41">
        <v>6</v>
      </c>
      <c r="BG41">
        <f t="shared" si="11"/>
        <v>47.5</v>
      </c>
      <c r="BI41" s="21"/>
      <c r="BJ41">
        <v>191</v>
      </c>
      <c r="BK41">
        <v>5</v>
      </c>
      <c r="BL41">
        <f t="shared" si="12"/>
        <v>38.200000000000003</v>
      </c>
      <c r="BN41" s="21"/>
      <c r="BO41">
        <v>105</v>
      </c>
      <c r="BP41">
        <v>4</v>
      </c>
      <c r="BQ41">
        <f t="shared" si="13"/>
        <v>26.25</v>
      </c>
    </row>
    <row r="42" spans="2:69" x14ac:dyDescent="0.2">
      <c r="B42" s="21"/>
      <c r="C42">
        <v>515</v>
      </c>
      <c r="D42">
        <v>9</v>
      </c>
      <c r="E42" s="1">
        <f t="shared" si="0"/>
        <v>57.222222222222221</v>
      </c>
      <c r="F42" s="21"/>
      <c r="G42">
        <v>239</v>
      </c>
      <c r="H42">
        <v>4</v>
      </c>
      <c r="I42" s="1">
        <f t="shared" si="1"/>
        <v>59.75</v>
      </c>
      <c r="K42" s="21"/>
      <c r="L42">
        <v>334</v>
      </c>
      <c r="M42">
        <v>3</v>
      </c>
      <c r="N42" s="1">
        <f t="shared" si="2"/>
        <v>111.33333333333333</v>
      </c>
      <c r="P42" s="21"/>
      <c r="Q42">
        <v>331</v>
      </c>
      <c r="R42">
        <v>7</v>
      </c>
      <c r="S42" s="1">
        <f t="shared" si="3"/>
        <v>47.285714285714285</v>
      </c>
      <c r="U42" s="21"/>
      <c r="V42">
        <v>399</v>
      </c>
      <c r="W42">
        <v>7</v>
      </c>
      <c r="X42" s="1">
        <f t="shared" si="4"/>
        <v>57</v>
      </c>
      <c r="Z42" s="21"/>
      <c r="AA42">
        <v>245</v>
      </c>
      <c r="AB42">
        <v>3</v>
      </c>
      <c r="AC42" s="1">
        <f t="shared" si="14"/>
        <v>81.666666666666671</v>
      </c>
      <c r="AE42" s="24"/>
      <c r="AF42">
        <v>146</v>
      </c>
      <c r="AG42" s="14">
        <v>6</v>
      </c>
      <c r="AH42">
        <f t="shared" si="6"/>
        <v>24.333333333333332</v>
      </c>
      <c r="AJ42" s="21"/>
      <c r="AK42">
        <v>311</v>
      </c>
      <c r="AL42">
        <v>2</v>
      </c>
      <c r="AM42">
        <f t="shared" si="7"/>
        <v>155.5</v>
      </c>
      <c r="AO42" s="21"/>
      <c r="AP42">
        <v>308</v>
      </c>
      <c r="AQ42">
        <v>7</v>
      </c>
      <c r="AR42">
        <f t="shared" si="8"/>
        <v>44</v>
      </c>
      <c r="AT42" s="21"/>
      <c r="AU42">
        <v>167</v>
      </c>
      <c r="AV42">
        <v>2</v>
      </c>
      <c r="AW42">
        <f t="shared" si="9"/>
        <v>83.5</v>
      </c>
      <c r="AY42" s="21"/>
      <c r="AZ42">
        <v>261</v>
      </c>
      <c r="BA42">
        <v>5</v>
      </c>
      <c r="BB42">
        <f t="shared" si="10"/>
        <v>52.2</v>
      </c>
      <c r="BD42" s="21"/>
      <c r="BE42">
        <v>274</v>
      </c>
      <c r="BF42">
        <v>5</v>
      </c>
      <c r="BG42">
        <f t="shared" si="11"/>
        <v>54.8</v>
      </c>
      <c r="BI42" s="21"/>
      <c r="BJ42">
        <v>202</v>
      </c>
      <c r="BK42">
        <v>5</v>
      </c>
      <c r="BL42">
        <f t="shared" si="12"/>
        <v>40.4</v>
      </c>
      <c r="BN42" s="21"/>
      <c r="BO42">
        <v>125</v>
      </c>
      <c r="BP42">
        <v>4</v>
      </c>
      <c r="BQ42">
        <f t="shared" si="13"/>
        <v>31.25</v>
      </c>
    </row>
    <row r="43" spans="2:69" x14ac:dyDescent="0.2">
      <c r="B43" s="21"/>
      <c r="C43">
        <v>340</v>
      </c>
      <c r="D43">
        <v>5</v>
      </c>
      <c r="E43" s="1">
        <f t="shared" si="0"/>
        <v>68</v>
      </c>
      <c r="F43" s="21"/>
      <c r="G43">
        <v>251</v>
      </c>
      <c r="H43">
        <v>6</v>
      </c>
      <c r="I43" s="1">
        <f t="shared" si="1"/>
        <v>41.833333333333336</v>
      </c>
      <c r="K43" s="21"/>
      <c r="L43">
        <v>324</v>
      </c>
      <c r="M43">
        <v>4</v>
      </c>
      <c r="N43" s="1">
        <f t="shared" si="2"/>
        <v>81</v>
      </c>
      <c r="P43" s="21"/>
      <c r="Q43">
        <v>327</v>
      </c>
      <c r="R43">
        <v>6</v>
      </c>
      <c r="S43" s="1">
        <f t="shared" si="3"/>
        <v>54.5</v>
      </c>
      <c r="U43" s="21"/>
      <c r="V43">
        <v>404</v>
      </c>
      <c r="W43">
        <v>6</v>
      </c>
      <c r="X43" s="1">
        <f t="shared" si="4"/>
        <v>67.333333333333329</v>
      </c>
      <c r="Z43" s="21"/>
      <c r="AA43">
        <v>243</v>
      </c>
      <c r="AB43">
        <v>3</v>
      </c>
      <c r="AC43" s="1">
        <f t="shared" si="14"/>
        <v>81</v>
      </c>
      <c r="AE43" s="24"/>
      <c r="AF43">
        <v>149</v>
      </c>
      <c r="AG43" s="14">
        <v>4</v>
      </c>
      <c r="AH43">
        <f t="shared" si="6"/>
        <v>37.25</v>
      </c>
      <c r="AJ43" s="21"/>
      <c r="AK43">
        <v>309</v>
      </c>
      <c r="AL43">
        <v>3</v>
      </c>
      <c r="AM43">
        <f t="shared" si="7"/>
        <v>103</v>
      </c>
      <c r="AO43" s="21"/>
      <c r="AP43">
        <v>312</v>
      </c>
      <c r="AQ43">
        <v>10</v>
      </c>
      <c r="AR43">
        <f t="shared" si="8"/>
        <v>31.2</v>
      </c>
      <c r="AT43" s="21"/>
      <c r="AU43">
        <v>168</v>
      </c>
      <c r="AV43">
        <v>4</v>
      </c>
      <c r="AW43">
        <f t="shared" si="9"/>
        <v>42</v>
      </c>
      <c r="AY43" s="21">
        <v>6</v>
      </c>
      <c r="AZ43">
        <v>262</v>
      </c>
      <c r="BA43">
        <v>7</v>
      </c>
      <c r="BB43">
        <f t="shared" si="10"/>
        <v>37.428571428571431</v>
      </c>
      <c r="BD43" s="21">
        <v>6</v>
      </c>
      <c r="BE43">
        <v>214</v>
      </c>
      <c r="BF43">
        <v>4</v>
      </c>
      <c r="BG43">
        <f t="shared" si="11"/>
        <v>53.5</v>
      </c>
      <c r="BI43" s="21"/>
      <c r="BJ43">
        <v>255</v>
      </c>
      <c r="BK43">
        <v>5</v>
      </c>
      <c r="BL43">
        <f t="shared" si="12"/>
        <v>51</v>
      </c>
      <c r="BN43" s="21"/>
      <c r="BO43">
        <v>146</v>
      </c>
      <c r="BP43">
        <v>4</v>
      </c>
      <c r="BQ43">
        <f t="shared" si="13"/>
        <v>36.5</v>
      </c>
    </row>
    <row r="44" spans="2:69" x14ac:dyDescent="0.2">
      <c r="B44" s="21"/>
      <c r="C44">
        <v>338</v>
      </c>
      <c r="D44">
        <v>5</v>
      </c>
      <c r="E44" s="1">
        <f t="shared" si="0"/>
        <v>67.599999999999994</v>
      </c>
      <c r="F44" s="21"/>
      <c r="G44">
        <v>246</v>
      </c>
      <c r="H44">
        <v>6</v>
      </c>
      <c r="I44" s="1">
        <f t="shared" si="1"/>
        <v>41</v>
      </c>
      <c r="K44" s="21"/>
      <c r="L44">
        <v>337</v>
      </c>
      <c r="M44">
        <v>4</v>
      </c>
      <c r="N44" s="1">
        <f t="shared" si="2"/>
        <v>84.25</v>
      </c>
      <c r="P44" s="21"/>
      <c r="Q44">
        <v>334</v>
      </c>
      <c r="R44">
        <v>8</v>
      </c>
      <c r="S44" s="1">
        <f t="shared" si="3"/>
        <v>41.75</v>
      </c>
      <c r="U44" s="21"/>
      <c r="V44">
        <v>406</v>
      </c>
      <c r="W44">
        <v>7</v>
      </c>
      <c r="X44" s="1">
        <f t="shared" si="4"/>
        <v>58</v>
      </c>
      <c r="Z44" s="21"/>
      <c r="AA44">
        <v>244</v>
      </c>
      <c r="AB44">
        <v>5</v>
      </c>
      <c r="AC44" s="1">
        <f t="shared" si="14"/>
        <v>48.8</v>
      </c>
      <c r="AE44" s="24"/>
      <c r="AF44">
        <v>149</v>
      </c>
      <c r="AG44" s="14">
        <v>3</v>
      </c>
      <c r="AH44">
        <f t="shared" si="6"/>
        <v>49.666666666666664</v>
      </c>
      <c r="AJ44" s="21"/>
      <c r="AK44">
        <v>307</v>
      </c>
      <c r="AL44">
        <v>3</v>
      </c>
      <c r="AM44">
        <f t="shared" si="7"/>
        <v>102.33333333333333</v>
      </c>
      <c r="AO44" s="21"/>
      <c r="AP44">
        <v>205</v>
      </c>
      <c r="AQ44">
        <v>6</v>
      </c>
      <c r="AR44">
        <f t="shared" si="8"/>
        <v>34.166666666666664</v>
      </c>
      <c r="AT44" s="21">
        <v>7</v>
      </c>
      <c r="AU44">
        <v>251</v>
      </c>
      <c r="AV44">
        <v>5</v>
      </c>
      <c r="AW44">
        <f t="shared" si="9"/>
        <v>50.2</v>
      </c>
      <c r="AY44" s="21"/>
      <c r="AZ44">
        <v>251</v>
      </c>
      <c r="BA44">
        <v>4</v>
      </c>
      <c r="BB44">
        <f t="shared" si="10"/>
        <v>62.75</v>
      </c>
      <c r="BD44" s="21"/>
      <c r="BE44">
        <v>180</v>
      </c>
      <c r="BF44">
        <v>5</v>
      </c>
      <c r="BG44">
        <f t="shared" si="11"/>
        <v>36</v>
      </c>
      <c r="BI44" s="21"/>
      <c r="BJ44">
        <v>262</v>
      </c>
      <c r="BK44">
        <v>7</v>
      </c>
      <c r="BL44">
        <f t="shared" si="12"/>
        <v>37.428571428571431</v>
      </c>
      <c r="BN44" s="21"/>
      <c r="BO44">
        <v>99</v>
      </c>
      <c r="BP44">
        <v>3</v>
      </c>
      <c r="BQ44">
        <f t="shared" si="13"/>
        <v>33</v>
      </c>
    </row>
    <row r="45" spans="2:69" x14ac:dyDescent="0.2">
      <c r="B45" s="21"/>
      <c r="C45">
        <v>341</v>
      </c>
      <c r="D45">
        <v>7</v>
      </c>
      <c r="E45" s="1">
        <f t="shared" si="0"/>
        <v>48.714285714285715</v>
      </c>
      <c r="F45" s="21"/>
      <c r="G45">
        <v>243</v>
      </c>
      <c r="H45">
        <v>4</v>
      </c>
      <c r="I45" s="1">
        <f t="shared" si="1"/>
        <v>60.75</v>
      </c>
      <c r="K45" s="21"/>
      <c r="L45">
        <v>330</v>
      </c>
      <c r="M45">
        <v>5</v>
      </c>
      <c r="N45" s="1">
        <f t="shared" si="2"/>
        <v>66</v>
      </c>
      <c r="P45" s="21">
        <v>5</v>
      </c>
      <c r="Q45">
        <v>498</v>
      </c>
      <c r="R45">
        <v>7</v>
      </c>
      <c r="S45" s="1">
        <f t="shared" si="3"/>
        <v>71.142857142857139</v>
      </c>
      <c r="U45" s="21"/>
      <c r="V45">
        <v>410</v>
      </c>
      <c r="W45">
        <v>4</v>
      </c>
      <c r="X45" s="1">
        <f t="shared" si="4"/>
        <v>102.5</v>
      </c>
      <c r="Z45" s="21"/>
      <c r="AA45">
        <v>165</v>
      </c>
      <c r="AB45">
        <v>3</v>
      </c>
      <c r="AC45" s="1">
        <f t="shared" si="14"/>
        <v>55</v>
      </c>
      <c r="AE45" s="24"/>
      <c r="AF45">
        <v>248</v>
      </c>
      <c r="AG45" s="14">
        <v>7</v>
      </c>
      <c r="AH45">
        <f t="shared" si="6"/>
        <v>35.428571428571431</v>
      </c>
      <c r="AJ45" s="21"/>
      <c r="AK45">
        <v>205</v>
      </c>
      <c r="AL45">
        <v>2</v>
      </c>
      <c r="AM45">
        <f t="shared" si="7"/>
        <v>102.5</v>
      </c>
      <c r="AO45" s="21"/>
      <c r="AP45">
        <v>203</v>
      </c>
      <c r="AQ45">
        <v>5</v>
      </c>
      <c r="AR45">
        <f t="shared" si="8"/>
        <v>40.6</v>
      </c>
      <c r="AT45" s="21"/>
      <c r="AU45">
        <v>253</v>
      </c>
      <c r="AV45">
        <v>5</v>
      </c>
      <c r="AW45">
        <f t="shared" si="9"/>
        <v>50.6</v>
      </c>
      <c r="AY45" s="21"/>
      <c r="AZ45">
        <v>166</v>
      </c>
      <c r="BA45">
        <v>4</v>
      </c>
      <c r="BB45">
        <f t="shared" si="10"/>
        <v>41.5</v>
      </c>
      <c r="BD45" s="21"/>
      <c r="BE45">
        <v>249</v>
      </c>
      <c r="BF45">
        <v>5</v>
      </c>
      <c r="BG45">
        <f t="shared" si="11"/>
        <v>49.8</v>
      </c>
      <c r="BI45" s="21"/>
      <c r="BJ45">
        <v>201</v>
      </c>
      <c r="BK45">
        <v>7</v>
      </c>
      <c r="BL45">
        <f t="shared" si="12"/>
        <v>28.714285714285715</v>
      </c>
      <c r="BN45" s="21"/>
      <c r="BO45">
        <v>185</v>
      </c>
      <c r="BP45">
        <v>7</v>
      </c>
      <c r="BQ45">
        <f t="shared" si="13"/>
        <v>26.428571428571427</v>
      </c>
    </row>
    <row r="46" spans="2:69" x14ac:dyDescent="0.2">
      <c r="B46" s="21"/>
      <c r="C46">
        <v>339</v>
      </c>
      <c r="D46">
        <v>6</v>
      </c>
      <c r="E46" s="1">
        <f t="shared" si="0"/>
        <v>56.5</v>
      </c>
      <c r="F46" s="21"/>
      <c r="G46">
        <v>163</v>
      </c>
      <c r="H46">
        <v>4</v>
      </c>
      <c r="I46" s="1">
        <f t="shared" si="1"/>
        <v>40.75</v>
      </c>
      <c r="K46" s="21">
        <v>6</v>
      </c>
      <c r="L46">
        <v>494</v>
      </c>
      <c r="M46">
        <v>5</v>
      </c>
      <c r="N46" s="1">
        <f t="shared" si="2"/>
        <v>98.8</v>
      </c>
      <c r="P46" s="21"/>
      <c r="Q46">
        <v>503</v>
      </c>
      <c r="R46">
        <v>11</v>
      </c>
      <c r="S46" s="1">
        <f t="shared" si="3"/>
        <v>45.727272727272727</v>
      </c>
      <c r="U46" s="21"/>
      <c r="V46">
        <v>405</v>
      </c>
      <c r="W46">
        <v>5</v>
      </c>
      <c r="X46" s="1">
        <f t="shared" si="4"/>
        <v>81</v>
      </c>
      <c r="Z46" s="21"/>
      <c r="AA46">
        <v>165</v>
      </c>
      <c r="AB46">
        <v>3</v>
      </c>
      <c r="AC46" s="1">
        <f t="shared" si="14"/>
        <v>55</v>
      </c>
      <c r="AE46" s="24">
        <v>6</v>
      </c>
      <c r="AF46">
        <v>230</v>
      </c>
      <c r="AG46" s="14">
        <v>5</v>
      </c>
      <c r="AH46">
        <f t="shared" si="6"/>
        <v>46</v>
      </c>
      <c r="AJ46" s="21"/>
      <c r="AK46">
        <v>203</v>
      </c>
      <c r="AL46">
        <v>5</v>
      </c>
      <c r="AM46">
        <f t="shared" si="7"/>
        <v>40.6</v>
      </c>
      <c r="AO46" s="21"/>
      <c r="AP46">
        <v>207</v>
      </c>
      <c r="AQ46">
        <v>5</v>
      </c>
      <c r="AR46">
        <f t="shared" si="8"/>
        <v>41.4</v>
      </c>
      <c r="AT46" s="21"/>
      <c r="AU46">
        <v>247</v>
      </c>
      <c r="AV46">
        <v>5</v>
      </c>
      <c r="AW46">
        <f t="shared" si="9"/>
        <v>49.4</v>
      </c>
      <c r="AY46" s="21"/>
      <c r="AZ46">
        <v>167</v>
      </c>
      <c r="BA46">
        <v>5</v>
      </c>
      <c r="BB46">
        <f t="shared" si="10"/>
        <v>33.4</v>
      </c>
      <c r="BD46" s="21"/>
      <c r="BE46">
        <v>166</v>
      </c>
      <c r="BF46">
        <v>4</v>
      </c>
      <c r="BG46">
        <f t="shared" si="11"/>
        <v>41.5</v>
      </c>
      <c r="BI46" s="21"/>
      <c r="BJ46">
        <v>247</v>
      </c>
      <c r="BK46">
        <v>7</v>
      </c>
      <c r="BL46">
        <f t="shared" si="12"/>
        <v>35.285714285714285</v>
      </c>
      <c r="BN46" s="21">
        <v>8</v>
      </c>
      <c r="BO46">
        <v>149</v>
      </c>
      <c r="BP46">
        <v>5</v>
      </c>
      <c r="BQ46">
        <f t="shared" si="13"/>
        <v>29.8</v>
      </c>
    </row>
    <row r="47" spans="2:69" x14ac:dyDescent="0.2">
      <c r="B47" s="21"/>
      <c r="C47">
        <v>338</v>
      </c>
      <c r="D47">
        <v>5</v>
      </c>
      <c r="E47" s="1">
        <f t="shared" si="0"/>
        <v>67.599999999999994</v>
      </c>
      <c r="F47" s="21"/>
      <c r="G47">
        <v>164</v>
      </c>
      <c r="H47">
        <v>4</v>
      </c>
      <c r="I47" s="1">
        <f t="shared" si="1"/>
        <v>41</v>
      </c>
      <c r="K47" s="21"/>
      <c r="L47">
        <v>488</v>
      </c>
      <c r="M47">
        <v>5</v>
      </c>
      <c r="N47" s="1">
        <f t="shared" si="2"/>
        <v>97.6</v>
      </c>
      <c r="P47" s="21"/>
      <c r="Q47">
        <v>500</v>
      </c>
      <c r="R47">
        <v>10</v>
      </c>
      <c r="S47" s="1">
        <f t="shared" si="3"/>
        <v>50</v>
      </c>
      <c r="U47" s="21">
        <v>5</v>
      </c>
      <c r="V47">
        <v>614</v>
      </c>
      <c r="W47">
        <v>11</v>
      </c>
      <c r="X47" s="1">
        <f t="shared" si="4"/>
        <v>55.81818181818182</v>
      </c>
      <c r="Z47" s="21"/>
      <c r="AA47">
        <v>167</v>
      </c>
      <c r="AB47">
        <v>3</v>
      </c>
      <c r="AC47" s="1">
        <f t="shared" si="14"/>
        <v>55.666666666666664</v>
      </c>
      <c r="AE47" s="24"/>
      <c r="AF47">
        <v>234</v>
      </c>
      <c r="AG47" s="14">
        <v>7</v>
      </c>
      <c r="AH47">
        <f t="shared" si="6"/>
        <v>33.428571428571431</v>
      </c>
      <c r="AJ47" s="21"/>
      <c r="AK47">
        <v>205</v>
      </c>
      <c r="AL47">
        <v>3</v>
      </c>
      <c r="AM47">
        <f t="shared" si="7"/>
        <v>68.333333333333329</v>
      </c>
      <c r="AO47" s="21"/>
      <c r="AP47">
        <v>205</v>
      </c>
      <c r="AQ47">
        <v>5</v>
      </c>
      <c r="AR47">
        <f t="shared" si="8"/>
        <v>41</v>
      </c>
      <c r="AT47" s="21"/>
      <c r="AU47">
        <v>248</v>
      </c>
      <c r="AV47">
        <v>8</v>
      </c>
      <c r="AW47">
        <f t="shared" si="9"/>
        <v>31</v>
      </c>
      <c r="AY47" s="21"/>
      <c r="AZ47">
        <v>168</v>
      </c>
      <c r="BA47">
        <v>3</v>
      </c>
      <c r="BB47">
        <f t="shared" si="10"/>
        <v>56</v>
      </c>
      <c r="BD47" s="21"/>
      <c r="BE47">
        <v>165</v>
      </c>
      <c r="BF47">
        <v>3</v>
      </c>
      <c r="BG47">
        <f t="shared" si="11"/>
        <v>55</v>
      </c>
      <c r="BI47" s="21">
        <v>7</v>
      </c>
      <c r="BJ47">
        <v>167</v>
      </c>
      <c r="BK47">
        <v>4</v>
      </c>
      <c r="BL47">
        <f t="shared" si="12"/>
        <v>41.75</v>
      </c>
      <c r="BN47" s="21"/>
      <c r="BO47">
        <v>199</v>
      </c>
      <c r="BP47">
        <v>2</v>
      </c>
      <c r="BQ47">
        <f t="shared" si="13"/>
        <v>99.5</v>
      </c>
    </row>
    <row r="48" spans="2:69" x14ac:dyDescent="0.2">
      <c r="B48" s="21">
        <v>5</v>
      </c>
      <c r="C48">
        <v>180</v>
      </c>
      <c r="D48">
        <v>3</v>
      </c>
      <c r="E48" s="1">
        <f t="shared" si="0"/>
        <v>60</v>
      </c>
      <c r="F48" s="21"/>
      <c r="G48">
        <v>163</v>
      </c>
      <c r="H48">
        <v>3</v>
      </c>
      <c r="I48" s="1">
        <f t="shared" si="1"/>
        <v>54.333333333333336</v>
      </c>
      <c r="K48" s="21"/>
      <c r="L48">
        <v>496</v>
      </c>
      <c r="M48">
        <v>4</v>
      </c>
      <c r="N48" s="1">
        <f t="shared" si="2"/>
        <v>124</v>
      </c>
      <c r="P48" s="21"/>
      <c r="Q48">
        <v>498</v>
      </c>
      <c r="R48">
        <v>10</v>
      </c>
      <c r="S48" s="1">
        <f t="shared" si="3"/>
        <v>49.8</v>
      </c>
      <c r="U48" s="21"/>
      <c r="V48">
        <v>611</v>
      </c>
      <c r="W48">
        <v>8</v>
      </c>
      <c r="X48" s="1">
        <f t="shared" si="4"/>
        <v>76.375</v>
      </c>
      <c r="Z48" s="21"/>
      <c r="AA48">
        <v>171</v>
      </c>
      <c r="AB48">
        <v>2</v>
      </c>
      <c r="AC48" s="1">
        <f t="shared" si="14"/>
        <v>85.5</v>
      </c>
      <c r="AE48" s="24"/>
      <c r="AF48">
        <v>232</v>
      </c>
      <c r="AG48" s="14">
        <v>5</v>
      </c>
      <c r="AH48">
        <f t="shared" si="6"/>
        <v>46.4</v>
      </c>
      <c r="AJ48" s="21"/>
      <c r="AK48">
        <v>206</v>
      </c>
      <c r="AL48">
        <v>2</v>
      </c>
      <c r="AM48">
        <f t="shared" si="7"/>
        <v>103</v>
      </c>
      <c r="AO48" s="21"/>
      <c r="AP48">
        <v>206</v>
      </c>
      <c r="AQ48">
        <v>6</v>
      </c>
      <c r="AR48">
        <f t="shared" si="8"/>
        <v>34.333333333333336</v>
      </c>
      <c r="AT48" s="21"/>
      <c r="AU48">
        <v>167</v>
      </c>
      <c r="AV48">
        <v>2</v>
      </c>
      <c r="AW48">
        <f t="shared" si="9"/>
        <v>83.5</v>
      </c>
      <c r="AY48" s="21"/>
      <c r="AZ48">
        <v>167</v>
      </c>
      <c r="BA48">
        <v>2</v>
      </c>
      <c r="BB48">
        <f t="shared" si="10"/>
        <v>83.5</v>
      </c>
      <c r="BD48" s="21"/>
      <c r="BE48">
        <v>164</v>
      </c>
      <c r="BF48">
        <v>6</v>
      </c>
      <c r="BG48">
        <f t="shared" si="11"/>
        <v>27.333333333333332</v>
      </c>
      <c r="BI48" s="21"/>
      <c r="BJ48">
        <v>165</v>
      </c>
      <c r="BK48">
        <v>4</v>
      </c>
      <c r="BL48">
        <f t="shared" si="12"/>
        <v>41.25</v>
      </c>
      <c r="BN48" s="21"/>
      <c r="BO48">
        <v>136</v>
      </c>
      <c r="BP48">
        <v>5</v>
      </c>
      <c r="BQ48">
        <f t="shared" si="13"/>
        <v>27.2</v>
      </c>
    </row>
    <row r="49" spans="2:69" x14ac:dyDescent="0.2">
      <c r="B49" s="21"/>
      <c r="C49">
        <v>123</v>
      </c>
      <c r="D49">
        <v>2</v>
      </c>
      <c r="E49" s="1">
        <f t="shared" si="0"/>
        <v>61.5</v>
      </c>
      <c r="F49" s="21"/>
      <c r="G49">
        <v>163</v>
      </c>
      <c r="H49">
        <v>4</v>
      </c>
      <c r="I49" s="1">
        <f t="shared" si="1"/>
        <v>40.75</v>
      </c>
      <c r="K49" s="21"/>
      <c r="L49">
        <v>488</v>
      </c>
      <c r="M49">
        <v>6</v>
      </c>
      <c r="N49" s="1">
        <f t="shared" si="2"/>
        <v>81.333333333333329</v>
      </c>
      <c r="P49" s="21"/>
      <c r="Q49">
        <v>486</v>
      </c>
      <c r="R49">
        <v>7</v>
      </c>
      <c r="S49" s="1">
        <f t="shared" si="3"/>
        <v>69.428571428571431</v>
      </c>
      <c r="U49" s="21"/>
      <c r="V49">
        <v>611</v>
      </c>
      <c r="W49">
        <v>6</v>
      </c>
      <c r="X49" s="1">
        <f t="shared" si="4"/>
        <v>101.83333333333333</v>
      </c>
      <c r="Z49" s="21">
        <v>7</v>
      </c>
      <c r="AA49">
        <v>195</v>
      </c>
      <c r="AB49">
        <v>4</v>
      </c>
      <c r="AC49" s="1">
        <f t="shared" si="14"/>
        <v>48.75</v>
      </c>
      <c r="AE49" s="24"/>
      <c r="AF49">
        <v>230</v>
      </c>
      <c r="AG49" s="14">
        <v>7</v>
      </c>
      <c r="AH49">
        <f t="shared" si="6"/>
        <v>32.857142857142854</v>
      </c>
      <c r="AJ49" s="21"/>
      <c r="AK49">
        <v>206</v>
      </c>
      <c r="AL49">
        <v>3</v>
      </c>
      <c r="AM49">
        <f t="shared" si="7"/>
        <v>68.666666666666671</v>
      </c>
      <c r="AO49" s="21">
        <v>6</v>
      </c>
      <c r="AP49">
        <v>310</v>
      </c>
      <c r="AQ49">
        <v>7</v>
      </c>
      <c r="AR49">
        <f t="shared" si="8"/>
        <v>44.285714285714285</v>
      </c>
      <c r="AT49" s="21"/>
      <c r="AU49">
        <v>169</v>
      </c>
      <c r="AV49">
        <v>7</v>
      </c>
      <c r="AW49">
        <f t="shared" si="9"/>
        <v>24.142857142857142</v>
      </c>
      <c r="AY49" s="21"/>
      <c r="AZ49">
        <v>253</v>
      </c>
      <c r="BA49">
        <v>3</v>
      </c>
      <c r="BB49">
        <f t="shared" si="10"/>
        <v>84.333333333333329</v>
      </c>
      <c r="BD49" s="21"/>
      <c r="BE49">
        <v>268</v>
      </c>
      <c r="BF49">
        <v>5</v>
      </c>
      <c r="BG49">
        <f t="shared" si="11"/>
        <v>53.6</v>
      </c>
      <c r="BI49" s="21"/>
      <c r="BJ49">
        <v>165</v>
      </c>
      <c r="BK49">
        <v>4</v>
      </c>
      <c r="BL49">
        <f t="shared" si="12"/>
        <v>41.25</v>
      </c>
      <c r="BN49" s="21"/>
      <c r="BO49">
        <v>90</v>
      </c>
      <c r="BP49">
        <v>3</v>
      </c>
      <c r="BQ49">
        <f t="shared" si="13"/>
        <v>30</v>
      </c>
    </row>
    <row r="50" spans="2:69" x14ac:dyDescent="0.2">
      <c r="B50" s="21"/>
      <c r="C50">
        <v>182</v>
      </c>
      <c r="D50">
        <v>4</v>
      </c>
      <c r="E50" s="1">
        <f t="shared" si="0"/>
        <v>45.5</v>
      </c>
      <c r="F50" s="21"/>
      <c r="G50">
        <v>167</v>
      </c>
      <c r="H50">
        <v>3</v>
      </c>
      <c r="I50" s="1">
        <f t="shared" si="1"/>
        <v>55.666666666666664</v>
      </c>
      <c r="K50" s="21"/>
      <c r="L50">
        <v>487</v>
      </c>
      <c r="M50">
        <v>7</v>
      </c>
      <c r="N50" s="1">
        <f t="shared" si="2"/>
        <v>69.571428571428569</v>
      </c>
      <c r="P50" s="21"/>
      <c r="Q50">
        <v>328</v>
      </c>
      <c r="R50">
        <v>6</v>
      </c>
      <c r="S50" s="1">
        <f t="shared" si="3"/>
        <v>54.666666666666664</v>
      </c>
      <c r="U50" s="21"/>
      <c r="V50">
        <v>602</v>
      </c>
      <c r="W50">
        <v>8</v>
      </c>
      <c r="X50" s="1">
        <f t="shared" si="4"/>
        <v>75.25</v>
      </c>
      <c r="Z50" s="21"/>
      <c r="AA50">
        <v>195</v>
      </c>
      <c r="AB50">
        <v>3</v>
      </c>
      <c r="AC50" s="1">
        <f t="shared" si="14"/>
        <v>65</v>
      </c>
      <c r="AE50" s="24"/>
      <c r="AF50">
        <v>226</v>
      </c>
      <c r="AG50" s="14">
        <v>7</v>
      </c>
      <c r="AH50">
        <f t="shared" si="6"/>
        <v>32.285714285714285</v>
      </c>
      <c r="AJ50" s="21">
        <v>6</v>
      </c>
      <c r="AK50">
        <v>311</v>
      </c>
      <c r="AL50">
        <v>2</v>
      </c>
      <c r="AM50">
        <f t="shared" si="7"/>
        <v>155.5</v>
      </c>
      <c r="AO50" s="21"/>
      <c r="AP50">
        <v>307</v>
      </c>
      <c r="AQ50">
        <v>8</v>
      </c>
      <c r="AR50">
        <f t="shared" si="8"/>
        <v>38.375</v>
      </c>
      <c r="AT50" s="21"/>
      <c r="AU50">
        <v>169</v>
      </c>
      <c r="AV50">
        <v>5</v>
      </c>
      <c r="AW50">
        <f t="shared" si="9"/>
        <v>33.799999999999997</v>
      </c>
      <c r="AY50" s="21"/>
      <c r="AZ50">
        <v>249</v>
      </c>
      <c r="BA50">
        <v>7</v>
      </c>
      <c r="BB50">
        <f t="shared" si="10"/>
        <v>35.571428571428569</v>
      </c>
      <c r="BD50" s="21"/>
      <c r="BE50">
        <v>253</v>
      </c>
      <c r="BF50">
        <v>9</v>
      </c>
      <c r="BG50">
        <f t="shared" si="11"/>
        <v>28.111111111111111</v>
      </c>
      <c r="BI50" s="21"/>
      <c r="BJ50">
        <v>166</v>
      </c>
      <c r="BK50">
        <v>4</v>
      </c>
      <c r="BL50">
        <f t="shared" si="12"/>
        <v>41.5</v>
      </c>
      <c r="BN50" s="21"/>
      <c r="BO50">
        <v>150</v>
      </c>
      <c r="BP50">
        <v>5</v>
      </c>
      <c r="BQ50">
        <f t="shared" si="13"/>
        <v>30</v>
      </c>
    </row>
    <row r="51" spans="2:69" x14ac:dyDescent="0.2">
      <c r="B51" s="21"/>
      <c r="C51">
        <v>121</v>
      </c>
      <c r="D51">
        <v>2</v>
      </c>
      <c r="E51" s="1">
        <f t="shared" si="0"/>
        <v>60.5</v>
      </c>
      <c r="F51" s="21">
        <v>6</v>
      </c>
      <c r="G51">
        <v>248</v>
      </c>
      <c r="H51">
        <v>5</v>
      </c>
      <c r="I51" s="1">
        <f t="shared" si="1"/>
        <v>49.6</v>
      </c>
      <c r="K51" s="21"/>
      <c r="L51">
        <v>327</v>
      </c>
      <c r="M51">
        <v>4</v>
      </c>
      <c r="N51" s="1">
        <f t="shared" si="2"/>
        <v>81.75</v>
      </c>
      <c r="P51" s="21"/>
      <c r="Q51">
        <v>327</v>
      </c>
      <c r="R51">
        <v>7</v>
      </c>
      <c r="S51" s="1">
        <f t="shared" si="3"/>
        <v>46.714285714285715</v>
      </c>
      <c r="U51" s="21"/>
      <c r="V51">
        <v>606</v>
      </c>
      <c r="W51">
        <v>9</v>
      </c>
      <c r="X51" s="1">
        <f t="shared" si="4"/>
        <v>67.333333333333329</v>
      </c>
      <c r="Z51" s="21"/>
      <c r="AA51">
        <v>167</v>
      </c>
      <c r="AB51">
        <v>4</v>
      </c>
      <c r="AC51" s="1">
        <f t="shared" si="14"/>
        <v>41.75</v>
      </c>
      <c r="AE51" s="24"/>
      <c r="AF51">
        <v>160</v>
      </c>
      <c r="AG51" s="14">
        <v>5</v>
      </c>
      <c r="AH51">
        <f t="shared" si="6"/>
        <v>32</v>
      </c>
      <c r="AJ51" s="21"/>
      <c r="AK51">
        <v>309</v>
      </c>
      <c r="AL51">
        <v>3</v>
      </c>
      <c r="AM51">
        <f t="shared" si="7"/>
        <v>103</v>
      </c>
      <c r="AO51" s="21"/>
      <c r="AP51">
        <v>308</v>
      </c>
      <c r="AQ51">
        <v>7</v>
      </c>
      <c r="AR51">
        <f t="shared" si="8"/>
        <v>44</v>
      </c>
      <c r="AT51" s="21"/>
      <c r="AU51">
        <v>167</v>
      </c>
      <c r="AV51">
        <v>4</v>
      </c>
      <c r="AW51">
        <f t="shared" si="9"/>
        <v>41.75</v>
      </c>
      <c r="AY51" s="21">
        <v>7</v>
      </c>
      <c r="AZ51">
        <v>252</v>
      </c>
      <c r="BA51">
        <v>5</v>
      </c>
      <c r="BB51">
        <f t="shared" si="10"/>
        <v>50.4</v>
      </c>
      <c r="BD51" s="21">
        <v>7</v>
      </c>
      <c r="BE51">
        <v>216</v>
      </c>
      <c r="BF51">
        <v>5</v>
      </c>
      <c r="BG51">
        <f t="shared" si="11"/>
        <v>43.2</v>
      </c>
      <c r="BI51" s="21"/>
      <c r="BJ51">
        <v>244</v>
      </c>
      <c r="BK51">
        <v>5</v>
      </c>
      <c r="BL51">
        <f t="shared" si="12"/>
        <v>48.8</v>
      </c>
      <c r="BN51" s="21"/>
      <c r="BO51">
        <v>113</v>
      </c>
      <c r="BP51">
        <v>4</v>
      </c>
      <c r="BQ51">
        <f t="shared" si="13"/>
        <v>28.25</v>
      </c>
    </row>
    <row r="52" spans="2:69" x14ac:dyDescent="0.2">
      <c r="B52" s="21"/>
      <c r="C52">
        <v>189</v>
      </c>
      <c r="D52">
        <v>4</v>
      </c>
      <c r="E52" s="1">
        <f t="shared" si="0"/>
        <v>47.25</v>
      </c>
      <c r="F52" s="21"/>
      <c r="G52">
        <v>238</v>
      </c>
      <c r="H52">
        <v>2</v>
      </c>
      <c r="I52" s="1">
        <f t="shared" si="1"/>
        <v>119</v>
      </c>
      <c r="K52" s="21"/>
      <c r="L52">
        <v>332</v>
      </c>
      <c r="M52">
        <v>5</v>
      </c>
      <c r="N52" s="1">
        <f t="shared" si="2"/>
        <v>66.400000000000006</v>
      </c>
      <c r="P52" s="21"/>
      <c r="Q52">
        <v>335</v>
      </c>
      <c r="R52">
        <v>6</v>
      </c>
      <c r="S52" s="1">
        <f t="shared" si="3"/>
        <v>55.833333333333336</v>
      </c>
      <c r="U52" s="21"/>
      <c r="V52">
        <v>403</v>
      </c>
      <c r="W52">
        <v>7</v>
      </c>
      <c r="X52" s="1">
        <f t="shared" si="4"/>
        <v>57.571428571428569</v>
      </c>
      <c r="Z52" s="21"/>
      <c r="AA52">
        <v>244</v>
      </c>
      <c r="AB52">
        <v>5</v>
      </c>
      <c r="AC52" s="1">
        <f t="shared" si="14"/>
        <v>48.8</v>
      </c>
      <c r="AE52" s="24"/>
      <c r="AF52">
        <v>156</v>
      </c>
      <c r="AG52" s="14">
        <v>5</v>
      </c>
      <c r="AH52">
        <f t="shared" si="6"/>
        <v>31.2</v>
      </c>
      <c r="AJ52" s="21"/>
      <c r="AK52">
        <v>310</v>
      </c>
      <c r="AL52">
        <v>6</v>
      </c>
      <c r="AM52">
        <f t="shared" si="7"/>
        <v>51.666666666666664</v>
      </c>
      <c r="AO52" s="21"/>
      <c r="AP52">
        <v>310</v>
      </c>
      <c r="AQ52">
        <v>8</v>
      </c>
      <c r="AR52">
        <f t="shared" si="8"/>
        <v>38.75</v>
      </c>
      <c r="AT52" s="21">
        <v>8</v>
      </c>
      <c r="AU52">
        <v>243</v>
      </c>
      <c r="AV52">
        <v>7</v>
      </c>
      <c r="AW52">
        <f t="shared" si="9"/>
        <v>34.714285714285715</v>
      </c>
      <c r="AY52" s="21"/>
      <c r="AZ52">
        <v>181</v>
      </c>
      <c r="BA52">
        <v>5</v>
      </c>
      <c r="BB52">
        <f t="shared" si="10"/>
        <v>36.200000000000003</v>
      </c>
      <c r="BD52" s="21"/>
      <c r="BE52">
        <v>195</v>
      </c>
      <c r="BF52">
        <v>6</v>
      </c>
      <c r="BG52">
        <f t="shared" si="11"/>
        <v>32.5</v>
      </c>
      <c r="BI52" s="21"/>
      <c r="BJ52">
        <v>247</v>
      </c>
      <c r="BK52">
        <v>6</v>
      </c>
      <c r="BL52">
        <f t="shared" si="12"/>
        <v>41.166666666666664</v>
      </c>
      <c r="BN52" s="21"/>
      <c r="BO52">
        <v>189</v>
      </c>
      <c r="BP52">
        <v>6</v>
      </c>
      <c r="BQ52">
        <f t="shared" si="13"/>
        <v>31.5</v>
      </c>
    </row>
    <row r="53" spans="2:69" x14ac:dyDescent="0.2">
      <c r="B53" s="21"/>
      <c r="C53">
        <v>264</v>
      </c>
      <c r="D53">
        <v>5</v>
      </c>
      <c r="E53" s="1">
        <f t="shared" si="0"/>
        <v>52.8</v>
      </c>
      <c r="F53" s="21"/>
      <c r="G53">
        <v>251</v>
      </c>
      <c r="H53">
        <v>4</v>
      </c>
      <c r="I53" s="1">
        <f t="shared" si="1"/>
        <v>62.75</v>
      </c>
      <c r="K53" s="21"/>
      <c r="L53">
        <v>330</v>
      </c>
      <c r="M53">
        <v>5</v>
      </c>
      <c r="N53" s="1">
        <f t="shared" si="2"/>
        <v>66</v>
      </c>
      <c r="P53" s="21"/>
      <c r="Q53">
        <v>331</v>
      </c>
      <c r="R53">
        <v>8</v>
      </c>
      <c r="S53" s="1">
        <f t="shared" si="3"/>
        <v>41.375</v>
      </c>
      <c r="U53" s="21"/>
      <c r="V53">
        <v>404</v>
      </c>
      <c r="W53">
        <v>7</v>
      </c>
      <c r="X53" s="1">
        <f t="shared" si="4"/>
        <v>57.714285714285715</v>
      </c>
      <c r="Z53" s="21"/>
      <c r="AA53">
        <v>246</v>
      </c>
      <c r="AB53">
        <v>5</v>
      </c>
      <c r="AC53" s="1">
        <f t="shared" si="14"/>
        <v>49.2</v>
      </c>
      <c r="AE53" s="24"/>
      <c r="AF53">
        <v>150</v>
      </c>
      <c r="AG53" s="14">
        <v>5</v>
      </c>
      <c r="AH53">
        <f t="shared" si="6"/>
        <v>30</v>
      </c>
      <c r="AJ53" s="21"/>
      <c r="AK53">
        <v>306</v>
      </c>
      <c r="AL53">
        <v>4</v>
      </c>
      <c r="AM53">
        <f t="shared" si="7"/>
        <v>76.5</v>
      </c>
      <c r="AO53" s="21"/>
      <c r="AP53">
        <v>206</v>
      </c>
      <c r="AQ53">
        <v>3</v>
      </c>
      <c r="AR53">
        <f t="shared" si="8"/>
        <v>68.666666666666671</v>
      </c>
      <c r="AT53" s="21"/>
      <c r="AU53">
        <v>253</v>
      </c>
      <c r="AV53">
        <v>6</v>
      </c>
      <c r="AW53">
        <f t="shared" si="9"/>
        <v>42.166666666666664</v>
      </c>
      <c r="AY53" s="21"/>
      <c r="AZ53">
        <v>276</v>
      </c>
      <c r="BA53">
        <v>5</v>
      </c>
      <c r="BB53">
        <f t="shared" si="10"/>
        <v>55.2</v>
      </c>
      <c r="BD53" s="21"/>
      <c r="BE53">
        <v>165</v>
      </c>
      <c r="BF53">
        <v>5</v>
      </c>
      <c r="BG53">
        <f t="shared" si="11"/>
        <v>33</v>
      </c>
      <c r="BI53" s="21"/>
      <c r="BJ53">
        <v>249</v>
      </c>
      <c r="BK53">
        <v>5</v>
      </c>
      <c r="BL53">
        <f t="shared" si="12"/>
        <v>49.8</v>
      </c>
      <c r="BN53" s="21"/>
      <c r="BO53">
        <v>244</v>
      </c>
      <c r="BP53">
        <v>8</v>
      </c>
      <c r="BQ53">
        <f t="shared" si="13"/>
        <v>30.5</v>
      </c>
    </row>
    <row r="54" spans="2:69" x14ac:dyDescent="0.2">
      <c r="B54" s="21"/>
      <c r="C54">
        <v>308</v>
      </c>
      <c r="D54">
        <v>4</v>
      </c>
      <c r="E54" s="1">
        <f t="shared" si="0"/>
        <v>77</v>
      </c>
      <c r="F54" s="21"/>
      <c r="G54">
        <v>250</v>
      </c>
      <c r="H54">
        <v>4</v>
      </c>
      <c r="I54" s="1">
        <f t="shared" si="1"/>
        <v>62.5</v>
      </c>
      <c r="K54" s="21"/>
      <c r="L54">
        <v>328</v>
      </c>
      <c r="M54">
        <v>4</v>
      </c>
      <c r="N54" s="1">
        <f t="shared" si="2"/>
        <v>82</v>
      </c>
      <c r="P54" s="21"/>
      <c r="Q54">
        <v>334</v>
      </c>
      <c r="R54">
        <v>8</v>
      </c>
      <c r="S54" s="1">
        <f t="shared" si="3"/>
        <v>41.75</v>
      </c>
      <c r="U54" s="21"/>
      <c r="V54">
        <v>403</v>
      </c>
      <c r="W54">
        <v>8</v>
      </c>
      <c r="X54" s="1">
        <f t="shared" si="4"/>
        <v>50.375</v>
      </c>
      <c r="Z54" s="21"/>
      <c r="AA54">
        <v>80</v>
      </c>
      <c r="AB54">
        <v>2</v>
      </c>
      <c r="AC54" s="1">
        <f t="shared" si="14"/>
        <v>40</v>
      </c>
      <c r="AE54" s="24"/>
      <c r="AF54">
        <v>154</v>
      </c>
      <c r="AG54" s="14">
        <v>4</v>
      </c>
      <c r="AH54">
        <f t="shared" si="6"/>
        <v>38.5</v>
      </c>
      <c r="AJ54" s="21"/>
      <c r="AK54">
        <v>307</v>
      </c>
      <c r="AL54">
        <v>5</v>
      </c>
      <c r="AM54">
        <f t="shared" si="7"/>
        <v>61.4</v>
      </c>
      <c r="AO54" s="21"/>
      <c r="AP54">
        <v>206</v>
      </c>
      <c r="AQ54">
        <v>5</v>
      </c>
      <c r="AR54">
        <f t="shared" si="8"/>
        <v>41.2</v>
      </c>
      <c r="AT54" s="21"/>
      <c r="AU54">
        <v>251</v>
      </c>
      <c r="AV54">
        <v>5</v>
      </c>
      <c r="AW54">
        <f t="shared" si="9"/>
        <v>50.2</v>
      </c>
      <c r="AY54" s="21"/>
      <c r="AZ54">
        <v>259</v>
      </c>
      <c r="BA54">
        <v>6</v>
      </c>
      <c r="BB54">
        <f t="shared" si="10"/>
        <v>43.166666666666664</v>
      </c>
      <c r="BD54" s="21"/>
      <c r="BE54">
        <v>249</v>
      </c>
      <c r="BF54">
        <v>4</v>
      </c>
      <c r="BG54">
        <f t="shared" si="11"/>
        <v>62.25</v>
      </c>
      <c r="BI54" s="21"/>
      <c r="BJ54">
        <v>250</v>
      </c>
      <c r="BK54">
        <v>6</v>
      </c>
      <c r="BL54">
        <f t="shared" si="12"/>
        <v>41.666666666666664</v>
      </c>
      <c r="BN54" s="21">
        <v>9</v>
      </c>
      <c r="BO54">
        <v>143</v>
      </c>
      <c r="BP54">
        <v>3</v>
      </c>
      <c r="BQ54">
        <f t="shared" si="13"/>
        <v>47.666666666666664</v>
      </c>
    </row>
    <row r="55" spans="2:69" x14ac:dyDescent="0.2">
      <c r="B55" s="21">
        <v>4</v>
      </c>
      <c r="C55">
        <v>349</v>
      </c>
      <c r="D55">
        <v>5</v>
      </c>
      <c r="E55" s="1">
        <f t="shared" si="0"/>
        <v>69.8</v>
      </c>
      <c r="F55" s="21"/>
      <c r="G55">
        <v>166</v>
      </c>
      <c r="H55">
        <v>2</v>
      </c>
      <c r="I55" s="1">
        <f t="shared" si="1"/>
        <v>83</v>
      </c>
      <c r="K55" s="21"/>
      <c r="L55">
        <v>332</v>
      </c>
      <c r="M55">
        <v>3</v>
      </c>
      <c r="N55" s="1">
        <f t="shared" si="2"/>
        <v>110.66666666666667</v>
      </c>
      <c r="P55" s="21">
        <v>6</v>
      </c>
      <c r="Q55">
        <v>494</v>
      </c>
      <c r="R55">
        <v>8</v>
      </c>
      <c r="S55" s="1">
        <f t="shared" si="3"/>
        <v>61.75</v>
      </c>
      <c r="U55" s="21"/>
      <c r="V55">
        <v>408</v>
      </c>
      <c r="W55">
        <v>6</v>
      </c>
      <c r="X55" s="1">
        <f t="shared" si="4"/>
        <v>68</v>
      </c>
      <c r="Z55" s="21"/>
      <c r="AA55">
        <v>166</v>
      </c>
      <c r="AB55">
        <v>5</v>
      </c>
      <c r="AC55" s="1">
        <f t="shared" si="14"/>
        <v>33.200000000000003</v>
      </c>
      <c r="AE55" s="24"/>
      <c r="AF55">
        <v>157</v>
      </c>
      <c r="AG55" s="14">
        <v>4</v>
      </c>
      <c r="AH55">
        <f t="shared" si="6"/>
        <v>39.25</v>
      </c>
      <c r="AJ55" s="21"/>
      <c r="AK55">
        <v>207</v>
      </c>
      <c r="AL55">
        <v>3</v>
      </c>
      <c r="AM55">
        <f t="shared" si="7"/>
        <v>69</v>
      </c>
      <c r="AO55" s="21"/>
      <c r="AP55">
        <v>192</v>
      </c>
      <c r="AQ55">
        <v>5</v>
      </c>
      <c r="AR55">
        <f t="shared" si="8"/>
        <v>38.4</v>
      </c>
      <c r="AT55" s="21"/>
      <c r="AU55">
        <v>249</v>
      </c>
      <c r="AV55">
        <v>4</v>
      </c>
      <c r="AW55">
        <f t="shared" si="9"/>
        <v>62.25</v>
      </c>
      <c r="AY55" s="21"/>
      <c r="AZ55">
        <v>162</v>
      </c>
      <c r="BA55">
        <v>3</v>
      </c>
      <c r="BB55">
        <f t="shared" si="10"/>
        <v>54</v>
      </c>
      <c r="BD55" s="21"/>
      <c r="BE55">
        <v>266</v>
      </c>
      <c r="BF55">
        <v>8</v>
      </c>
      <c r="BG55">
        <f t="shared" si="11"/>
        <v>33.25</v>
      </c>
      <c r="BI55" s="21"/>
      <c r="BJ55">
        <v>253</v>
      </c>
      <c r="BK55">
        <v>6</v>
      </c>
      <c r="BL55">
        <f t="shared" si="12"/>
        <v>42.166666666666664</v>
      </c>
      <c r="BN55" s="21"/>
      <c r="BO55">
        <v>192</v>
      </c>
      <c r="BP55">
        <v>5</v>
      </c>
      <c r="BQ55">
        <f t="shared" si="13"/>
        <v>38.4</v>
      </c>
    </row>
    <row r="56" spans="2:69" x14ac:dyDescent="0.2">
      <c r="B56" s="21"/>
      <c r="C56">
        <v>343</v>
      </c>
      <c r="D56">
        <v>5</v>
      </c>
      <c r="E56" s="1">
        <f t="shared" si="0"/>
        <v>68.599999999999994</v>
      </c>
      <c r="F56" s="21"/>
      <c r="G56">
        <v>165</v>
      </c>
      <c r="H56">
        <v>3</v>
      </c>
      <c r="I56" s="1">
        <f t="shared" si="1"/>
        <v>55</v>
      </c>
      <c r="K56" s="21"/>
      <c r="L56">
        <v>333</v>
      </c>
      <c r="M56">
        <v>3</v>
      </c>
      <c r="N56" s="1">
        <f t="shared" si="2"/>
        <v>111</v>
      </c>
      <c r="P56" s="21"/>
      <c r="Q56">
        <v>498</v>
      </c>
      <c r="R56">
        <v>9</v>
      </c>
      <c r="S56" s="1">
        <f t="shared" si="3"/>
        <v>55.333333333333336</v>
      </c>
      <c r="U56" s="21"/>
      <c r="V56">
        <v>405</v>
      </c>
      <c r="W56">
        <v>6</v>
      </c>
      <c r="X56" s="1">
        <f t="shared" si="4"/>
        <v>67.5</v>
      </c>
      <c r="Z56" s="21">
        <v>8</v>
      </c>
      <c r="AA56">
        <v>272</v>
      </c>
      <c r="AB56">
        <v>5</v>
      </c>
      <c r="AC56" s="1">
        <f t="shared" si="14"/>
        <v>54.4</v>
      </c>
      <c r="AE56" s="24"/>
      <c r="AF56">
        <v>240</v>
      </c>
      <c r="AG56" s="14">
        <v>4</v>
      </c>
      <c r="AH56">
        <f t="shared" si="6"/>
        <v>60</v>
      </c>
      <c r="AJ56" s="21"/>
      <c r="AK56">
        <v>207</v>
      </c>
      <c r="AL56">
        <v>3</v>
      </c>
      <c r="AM56">
        <f t="shared" si="7"/>
        <v>69</v>
      </c>
      <c r="AO56" s="21"/>
      <c r="AP56">
        <v>205</v>
      </c>
      <c r="AQ56">
        <v>4</v>
      </c>
      <c r="AR56">
        <f t="shared" si="8"/>
        <v>51.25</v>
      </c>
      <c r="AT56" s="21"/>
      <c r="AU56">
        <v>157</v>
      </c>
      <c r="AV56">
        <v>4</v>
      </c>
      <c r="AW56">
        <f t="shared" si="9"/>
        <v>39.25</v>
      </c>
      <c r="AY56" s="21"/>
      <c r="AZ56">
        <v>164</v>
      </c>
      <c r="BA56">
        <v>4</v>
      </c>
      <c r="BB56">
        <f t="shared" si="10"/>
        <v>41</v>
      </c>
      <c r="BD56" s="21"/>
      <c r="BE56">
        <v>166</v>
      </c>
      <c r="BF56">
        <v>6</v>
      </c>
      <c r="BG56">
        <f t="shared" si="11"/>
        <v>27.666666666666668</v>
      </c>
      <c r="BI56" s="21"/>
      <c r="BJ56">
        <v>250</v>
      </c>
      <c r="BK56">
        <v>5</v>
      </c>
      <c r="BL56">
        <f t="shared" si="12"/>
        <v>50</v>
      </c>
      <c r="BN56" s="21"/>
      <c r="BO56">
        <v>142</v>
      </c>
      <c r="BP56">
        <v>5</v>
      </c>
      <c r="BQ56">
        <f t="shared" si="13"/>
        <v>28.4</v>
      </c>
    </row>
    <row r="57" spans="2:69" x14ac:dyDescent="0.2">
      <c r="B57" s="21"/>
      <c r="C57">
        <v>344</v>
      </c>
      <c r="D57">
        <v>4</v>
      </c>
      <c r="E57" s="1">
        <f>C57/D57</f>
        <v>86</v>
      </c>
      <c r="F57" s="21"/>
      <c r="G57">
        <v>165</v>
      </c>
      <c r="H57">
        <v>3</v>
      </c>
      <c r="I57" s="1">
        <f t="shared" si="1"/>
        <v>55</v>
      </c>
      <c r="K57" s="21">
        <v>7</v>
      </c>
      <c r="L57">
        <v>499</v>
      </c>
      <c r="M57">
        <v>7</v>
      </c>
      <c r="N57" s="1">
        <f t="shared" si="2"/>
        <v>71.285714285714292</v>
      </c>
      <c r="P57" s="21"/>
      <c r="Q57">
        <v>500</v>
      </c>
      <c r="R57">
        <v>12</v>
      </c>
      <c r="S57" s="1">
        <f t="shared" si="3"/>
        <v>41.666666666666664</v>
      </c>
      <c r="U57" s="21"/>
      <c r="V57">
        <v>403</v>
      </c>
      <c r="W57">
        <v>6</v>
      </c>
      <c r="X57" s="1">
        <f t="shared" si="4"/>
        <v>67.166666666666671</v>
      </c>
      <c r="Z57" s="21"/>
      <c r="AA57">
        <v>170</v>
      </c>
      <c r="AB57">
        <v>4</v>
      </c>
      <c r="AC57" s="1">
        <f t="shared" si="14"/>
        <v>42.5</v>
      </c>
      <c r="AE57" s="24"/>
      <c r="AF57">
        <v>164</v>
      </c>
      <c r="AG57" s="14">
        <v>7</v>
      </c>
      <c r="AH57">
        <f t="shared" si="6"/>
        <v>23.428571428571427</v>
      </c>
      <c r="AJ57" s="21"/>
      <c r="AK57">
        <v>205</v>
      </c>
      <c r="AL57">
        <v>3</v>
      </c>
      <c r="AM57">
        <f t="shared" si="7"/>
        <v>68.333333333333329</v>
      </c>
      <c r="AO57" s="21"/>
      <c r="AP57">
        <v>205</v>
      </c>
      <c r="AQ57">
        <v>3</v>
      </c>
      <c r="AR57">
        <f t="shared" si="8"/>
        <v>68.333333333333329</v>
      </c>
      <c r="AT57" s="21"/>
      <c r="AU57">
        <v>162</v>
      </c>
      <c r="AV57">
        <v>5</v>
      </c>
      <c r="AW57">
        <f t="shared" si="9"/>
        <v>32.4</v>
      </c>
      <c r="AY57" s="21"/>
      <c r="AZ57">
        <v>165</v>
      </c>
      <c r="BA57">
        <v>3</v>
      </c>
      <c r="BB57">
        <f t="shared" si="10"/>
        <v>55</v>
      </c>
      <c r="BD57" s="21"/>
      <c r="BE57">
        <v>166</v>
      </c>
      <c r="BF57">
        <v>5</v>
      </c>
      <c r="BG57">
        <f t="shared" si="11"/>
        <v>33.200000000000003</v>
      </c>
      <c r="BI57" s="21">
        <v>8</v>
      </c>
      <c r="BJ57">
        <v>169</v>
      </c>
      <c r="BK57">
        <v>3</v>
      </c>
      <c r="BL57">
        <f t="shared" si="12"/>
        <v>56.333333333333336</v>
      </c>
      <c r="BN57" s="21"/>
      <c r="BO57">
        <v>120</v>
      </c>
      <c r="BP57">
        <v>6</v>
      </c>
      <c r="BQ57">
        <f t="shared" si="13"/>
        <v>20</v>
      </c>
    </row>
    <row r="58" spans="2:69" x14ac:dyDescent="0.2">
      <c r="B58" s="21"/>
      <c r="C58">
        <v>518</v>
      </c>
      <c r="D58">
        <v>7</v>
      </c>
      <c r="E58" s="1">
        <f t="shared" si="0"/>
        <v>74</v>
      </c>
      <c r="F58" s="21"/>
      <c r="G58">
        <v>165</v>
      </c>
      <c r="H58">
        <v>2</v>
      </c>
      <c r="I58" s="1">
        <f t="shared" si="1"/>
        <v>82.5</v>
      </c>
      <c r="K58" s="21"/>
      <c r="L58">
        <v>494</v>
      </c>
      <c r="M58">
        <v>5</v>
      </c>
      <c r="N58" s="1">
        <f t="shared" si="2"/>
        <v>98.8</v>
      </c>
      <c r="P58" s="21"/>
      <c r="Q58">
        <v>494</v>
      </c>
      <c r="R58">
        <v>10</v>
      </c>
      <c r="S58" s="1">
        <f t="shared" si="3"/>
        <v>49.4</v>
      </c>
      <c r="U58" s="21">
        <v>6</v>
      </c>
      <c r="V58">
        <v>528</v>
      </c>
      <c r="W58">
        <v>10</v>
      </c>
      <c r="X58" s="1">
        <f t="shared" si="4"/>
        <v>52.8</v>
      </c>
      <c r="Z58" s="21"/>
      <c r="AA58">
        <v>173</v>
      </c>
      <c r="AB58">
        <v>4</v>
      </c>
      <c r="AC58" s="1">
        <f t="shared" si="14"/>
        <v>43.25</v>
      </c>
      <c r="AE58" s="24"/>
      <c r="AF58">
        <v>171</v>
      </c>
      <c r="AG58" s="14">
        <v>5</v>
      </c>
      <c r="AH58">
        <f t="shared" si="6"/>
        <v>34.200000000000003</v>
      </c>
      <c r="AJ58" s="21"/>
      <c r="AK58">
        <v>204</v>
      </c>
      <c r="AL58">
        <v>4</v>
      </c>
      <c r="AM58">
        <f t="shared" si="7"/>
        <v>51</v>
      </c>
      <c r="AO58" s="21"/>
      <c r="AP58">
        <v>206</v>
      </c>
      <c r="AQ58">
        <v>3</v>
      </c>
      <c r="AR58">
        <f t="shared" si="8"/>
        <v>68.666666666666671</v>
      </c>
      <c r="AT58" s="21"/>
      <c r="AU58">
        <v>161</v>
      </c>
      <c r="AV58">
        <v>4</v>
      </c>
      <c r="AW58">
        <f t="shared" si="9"/>
        <v>40.25</v>
      </c>
      <c r="AY58" s="21"/>
      <c r="AZ58">
        <v>167</v>
      </c>
      <c r="BA58">
        <v>2</v>
      </c>
      <c r="BB58">
        <f t="shared" si="10"/>
        <v>83.5</v>
      </c>
      <c r="BD58" s="21"/>
      <c r="BE58">
        <v>137</v>
      </c>
      <c r="BF58">
        <v>5</v>
      </c>
      <c r="BG58">
        <f t="shared" si="11"/>
        <v>27.4</v>
      </c>
      <c r="BI58" s="21"/>
      <c r="BJ58">
        <v>175</v>
      </c>
      <c r="BK58">
        <v>6</v>
      </c>
      <c r="BL58">
        <f t="shared" si="12"/>
        <v>29.166666666666668</v>
      </c>
      <c r="BN58" s="21"/>
      <c r="BO58">
        <v>175</v>
      </c>
      <c r="BP58">
        <v>5</v>
      </c>
      <c r="BQ58">
        <f t="shared" si="13"/>
        <v>35</v>
      </c>
    </row>
    <row r="59" spans="2:69" x14ac:dyDescent="0.2">
      <c r="B59" s="21"/>
      <c r="C59">
        <v>308</v>
      </c>
      <c r="D59">
        <v>3</v>
      </c>
      <c r="E59" s="1">
        <f t="shared" si="0"/>
        <v>102.66666666666667</v>
      </c>
      <c r="F59" s="21"/>
      <c r="G59">
        <v>164</v>
      </c>
      <c r="H59">
        <v>3</v>
      </c>
      <c r="I59" s="1">
        <f t="shared" si="1"/>
        <v>54.666666666666664</v>
      </c>
      <c r="K59" s="21"/>
      <c r="L59">
        <v>473</v>
      </c>
      <c r="M59">
        <v>6</v>
      </c>
      <c r="N59" s="1">
        <f t="shared" si="2"/>
        <v>78.833333333333329</v>
      </c>
      <c r="P59" s="21"/>
      <c r="Q59">
        <v>492</v>
      </c>
      <c r="R59">
        <v>9</v>
      </c>
      <c r="S59" s="1">
        <f t="shared" si="3"/>
        <v>54.666666666666664</v>
      </c>
      <c r="U59" s="21"/>
      <c r="V59">
        <v>531</v>
      </c>
      <c r="W59">
        <v>8</v>
      </c>
      <c r="X59" s="1">
        <f t="shared" si="4"/>
        <v>66.375</v>
      </c>
      <c r="Z59" s="21"/>
      <c r="AA59">
        <v>174</v>
      </c>
      <c r="AB59">
        <v>2</v>
      </c>
      <c r="AC59" s="1">
        <f t="shared" si="14"/>
        <v>87</v>
      </c>
      <c r="AE59" s="24">
        <v>7</v>
      </c>
      <c r="AF59">
        <v>196</v>
      </c>
      <c r="AG59" s="14">
        <v>4</v>
      </c>
      <c r="AH59">
        <f t="shared" si="6"/>
        <v>49</v>
      </c>
      <c r="AJ59" s="21"/>
      <c r="AK59">
        <v>206</v>
      </c>
      <c r="AL59">
        <v>2</v>
      </c>
      <c r="AM59">
        <f t="shared" si="7"/>
        <v>103</v>
      </c>
      <c r="AO59" s="21">
        <v>7</v>
      </c>
      <c r="AP59">
        <v>310</v>
      </c>
      <c r="AQ59">
        <v>8</v>
      </c>
      <c r="AR59">
        <f t="shared" si="8"/>
        <v>38.75</v>
      </c>
      <c r="AT59" s="21"/>
      <c r="AU59">
        <v>169</v>
      </c>
      <c r="AV59">
        <v>6</v>
      </c>
      <c r="AW59">
        <f t="shared" si="9"/>
        <v>28.166666666666668</v>
      </c>
      <c r="AY59" s="21"/>
      <c r="AZ59">
        <v>250</v>
      </c>
      <c r="BA59">
        <v>8</v>
      </c>
      <c r="BB59">
        <f t="shared" si="10"/>
        <v>31.25</v>
      </c>
      <c r="BD59" s="21">
        <v>8</v>
      </c>
      <c r="BE59">
        <v>175</v>
      </c>
      <c r="BF59">
        <v>4</v>
      </c>
      <c r="BG59">
        <f t="shared" si="11"/>
        <v>43.75</v>
      </c>
      <c r="BI59" s="21"/>
      <c r="BJ59">
        <v>210</v>
      </c>
      <c r="BK59">
        <v>5</v>
      </c>
      <c r="BL59">
        <f t="shared" si="12"/>
        <v>42</v>
      </c>
      <c r="BN59" s="21"/>
      <c r="BO59">
        <v>119</v>
      </c>
      <c r="BP59">
        <v>4</v>
      </c>
      <c r="BQ59">
        <f t="shared" si="13"/>
        <v>29.75</v>
      </c>
    </row>
    <row r="60" spans="2:69" x14ac:dyDescent="0.2">
      <c r="B60" s="21"/>
      <c r="C60">
        <v>118</v>
      </c>
      <c r="D60">
        <v>3</v>
      </c>
      <c r="E60" s="1">
        <f t="shared" si="0"/>
        <v>39.333333333333336</v>
      </c>
      <c r="F60" s="21"/>
      <c r="G60">
        <v>164</v>
      </c>
      <c r="H60">
        <v>4</v>
      </c>
      <c r="I60" s="1">
        <f t="shared" si="1"/>
        <v>41</v>
      </c>
      <c r="K60" s="21"/>
      <c r="L60">
        <v>493</v>
      </c>
      <c r="M60">
        <v>8</v>
      </c>
      <c r="N60" s="1">
        <f t="shared" si="2"/>
        <v>61.625</v>
      </c>
      <c r="P60" s="21"/>
      <c r="Q60">
        <v>334</v>
      </c>
      <c r="R60">
        <v>8</v>
      </c>
      <c r="S60" s="1">
        <f t="shared" si="3"/>
        <v>41.75</v>
      </c>
      <c r="U60" s="21"/>
      <c r="V60">
        <v>527</v>
      </c>
      <c r="W60">
        <v>7</v>
      </c>
      <c r="X60" s="1">
        <f t="shared" si="4"/>
        <v>75.285714285714292</v>
      </c>
      <c r="Z60" s="21"/>
      <c r="AA60">
        <v>171</v>
      </c>
      <c r="AB60">
        <v>3</v>
      </c>
      <c r="AC60" s="1">
        <f t="shared" si="14"/>
        <v>57</v>
      </c>
      <c r="AE60" s="24"/>
      <c r="AF60">
        <v>156</v>
      </c>
      <c r="AG60" s="14">
        <v>4</v>
      </c>
      <c r="AH60">
        <f t="shared" si="6"/>
        <v>39</v>
      </c>
      <c r="AJ60" s="21"/>
      <c r="AK60">
        <v>205</v>
      </c>
      <c r="AL60">
        <v>2</v>
      </c>
      <c r="AM60">
        <f t="shared" si="7"/>
        <v>102.5</v>
      </c>
      <c r="AO60" s="21"/>
      <c r="AP60">
        <v>309</v>
      </c>
      <c r="AQ60">
        <v>7</v>
      </c>
      <c r="AR60">
        <f t="shared" si="8"/>
        <v>44.142857142857146</v>
      </c>
      <c r="AT60" s="21">
        <v>9</v>
      </c>
      <c r="AU60">
        <v>268</v>
      </c>
      <c r="AV60">
        <v>7</v>
      </c>
      <c r="AW60">
        <f t="shared" si="9"/>
        <v>38.285714285714285</v>
      </c>
      <c r="AY60" s="21"/>
      <c r="AZ60">
        <v>248</v>
      </c>
      <c r="BA60">
        <v>5</v>
      </c>
      <c r="BB60">
        <f t="shared" si="10"/>
        <v>49.6</v>
      </c>
      <c r="BD60" s="21"/>
      <c r="BE60">
        <v>184</v>
      </c>
      <c r="BF60">
        <v>3</v>
      </c>
      <c r="BG60">
        <f t="shared" si="11"/>
        <v>61.333333333333336</v>
      </c>
      <c r="BI60" s="21"/>
      <c r="BJ60">
        <v>162</v>
      </c>
      <c r="BK60">
        <v>3</v>
      </c>
      <c r="BL60">
        <f t="shared" si="12"/>
        <v>54</v>
      </c>
      <c r="BN60" s="21"/>
      <c r="BO60">
        <v>96</v>
      </c>
      <c r="BP60">
        <v>4</v>
      </c>
      <c r="BQ60">
        <f t="shared" si="13"/>
        <v>24</v>
      </c>
    </row>
    <row r="61" spans="2:69" x14ac:dyDescent="0.2">
      <c r="B61" s="21"/>
      <c r="C61">
        <v>176</v>
      </c>
      <c r="D61">
        <v>4</v>
      </c>
      <c r="E61" s="1">
        <f t="shared" si="0"/>
        <v>44</v>
      </c>
      <c r="F61" s="21">
        <v>7</v>
      </c>
      <c r="G61">
        <v>248</v>
      </c>
      <c r="H61">
        <v>5</v>
      </c>
      <c r="I61" s="1">
        <f t="shared" si="1"/>
        <v>49.6</v>
      </c>
      <c r="K61" s="21"/>
      <c r="L61">
        <v>330</v>
      </c>
      <c r="M61">
        <v>3</v>
      </c>
      <c r="N61" s="1">
        <f t="shared" si="2"/>
        <v>110</v>
      </c>
      <c r="P61" s="21"/>
      <c r="Q61">
        <v>334</v>
      </c>
      <c r="R61">
        <v>6</v>
      </c>
      <c r="S61" s="1">
        <f t="shared" si="3"/>
        <v>55.666666666666664</v>
      </c>
      <c r="U61" s="21"/>
      <c r="V61">
        <v>515</v>
      </c>
      <c r="W61">
        <v>8</v>
      </c>
      <c r="X61" s="1">
        <f t="shared" si="4"/>
        <v>64.375</v>
      </c>
      <c r="Z61" s="21"/>
      <c r="AA61">
        <v>175</v>
      </c>
      <c r="AB61">
        <v>4</v>
      </c>
      <c r="AC61" s="1">
        <f t="shared" si="14"/>
        <v>43.75</v>
      </c>
      <c r="AE61" s="24"/>
      <c r="AF61">
        <v>149</v>
      </c>
      <c r="AG61" s="14">
        <v>4</v>
      </c>
      <c r="AH61">
        <f t="shared" si="6"/>
        <v>37.25</v>
      </c>
      <c r="AJ61" s="21">
        <v>7</v>
      </c>
      <c r="AK61">
        <v>308</v>
      </c>
      <c r="AL61">
        <v>5</v>
      </c>
      <c r="AM61">
        <f t="shared" si="7"/>
        <v>61.6</v>
      </c>
      <c r="AO61" s="21"/>
      <c r="AP61">
        <v>309</v>
      </c>
      <c r="AQ61">
        <v>5</v>
      </c>
      <c r="AR61">
        <f t="shared" si="8"/>
        <v>61.8</v>
      </c>
      <c r="AT61" s="21"/>
      <c r="AU61">
        <v>264</v>
      </c>
      <c r="AV61">
        <v>7</v>
      </c>
      <c r="AW61">
        <f t="shared" si="9"/>
        <v>37.714285714285715</v>
      </c>
      <c r="AY61" s="21">
        <v>8</v>
      </c>
      <c r="AZ61">
        <v>249</v>
      </c>
      <c r="BA61">
        <v>6</v>
      </c>
      <c r="BB61">
        <f t="shared" si="10"/>
        <v>41.5</v>
      </c>
      <c r="BD61" s="21"/>
      <c r="BE61">
        <v>166</v>
      </c>
      <c r="BF61">
        <v>3</v>
      </c>
      <c r="BG61">
        <f t="shared" si="11"/>
        <v>55.333333333333336</v>
      </c>
      <c r="BI61" s="21"/>
      <c r="BJ61">
        <v>197</v>
      </c>
      <c r="BK61">
        <v>8</v>
      </c>
      <c r="BL61">
        <f t="shared" si="12"/>
        <v>24.625</v>
      </c>
      <c r="BN61" s="21">
        <v>10</v>
      </c>
      <c r="BO61">
        <v>162</v>
      </c>
      <c r="BP61">
        <v>5</v>
      </c>
      <c r="BQ61">
        <f t="shared" si="13"/>
        <v>32.4</v>
      </c>
    </row>
    <row r="62" spans="2:69" x14ac:dyDescent="0.2">
      <c r="B62" s="21">
        <v>3</v>
      </c>
      <c r="C62">
        <v>417</v>
      </c>
      <c r="D62">
        <v>7</v>
      </c>
      <c r="E62" s="1">
        <f t="shared" si="0"/>
        <v>59.571428571428569</v>
      </c>
      <c r="F62" s="21"/>
      <c r="G62">
        <v>248</v>
      </c>
      <c r="H62">
        <v>5</v>
      </c>
      <c r="I62" s="1">
        <f t="shared" si="1"/>
        <v>49.6</v>
      </c>
      <c r="K62" s="21"/>
      <c r="L62">
        <v>331</v>
      </c>
      <c r="M62">
        <v>5</v>
      </c>
      <c r="N62" s="1">
        <f t="shared" si="2"/>
        <v>66.2</v>
      </c>
      <c r="P62" s="21"/>
      <c r="Q62">
        <v>331</v>
      </c>
      <c r="R62">
        <v>6</v>
      </c>
      <c r="S62" s="1">
        <f t="shared" si="3"/>
        <v>55.166666666666664</v>
      </c>
      <c r="U62" s="21"/>
      <c r="V62">
        <v>515</v>
      </c>
      <c r="W62">
        <v>9</v>
      </c>
      <c r="X62" s="1">
        <f t="shared" si="4"/>
        <v>57.222222222222221</v>
      </c>
      <c r="Z62" s="21"/>
      <c r="AA62">
        <v>255</v>
      </c>
      <c r="AB62">
        <v>3</v>
      </c>
      <c r="AC62" s="1">
        <f t="shared" si="14"/>
        <v>85</v>
      </c>
      <c r="AE62" s="24"/>
      <c r="AF62">
        <v>228</v>
      </c>
      <c r="AG62" s="14">
        <v>5</v>
      </c>
      <c r="AH62">
        <f t="shared" si="6"/>
        <v>45.6</v>
      </c>
      <c r="AJ62" s="21"/>
      <c r="AK62">
        <v>306</v>
      </c>
      <c r="AL62">
        <v>6</v>
      </c>
      <c r="AM62">
        <f t="shared" si="7"/>
        <v>51</v>
      </c>
      <c r="AO62" s="21"/>
      <c r="AP62">
        <v>312</v>
      </c>
      <c r="AQ62">
        <v>6</v>
      </c>
      <c r="AR62">
        <f t="shared" si="8"/>
        <v>52</v>
      </c>
      <c r="AT62" s="21"/>
      <c r="AU62">
        <v>203</v>
      </c>
      <c r="AV62">
        <v>7</v>
      </c>
      <c r="AW62">
        <f t="shared" si="9"/>
        <v>29</v>
      </c>
      <c r="AY62" s="21"/>
      <c r="AZ62">
        <v>264</v>
      </c>
      <c r="BA62">
        <v>5</v>
      </c>
      <c r="BB62">
        <f t="shared" si="10"/>
        <v>52.8</v>
      </c>
      <c r="BD62" s="21"/>
      <c r="BE62">
        <v>165</v>
      </c>
      <c r="BF62">
        <v>3</v>
      </c>
      <c r="BG62">
        <f t="shared" si="11"/>
        <v>55</v>
      </c>
      <c r="BI62" s="21"/>
      <c r="BJ62">
        <v>216</v>
      </c>
      <c r="BK62">
        <v>4</v>
      </c>
      <c r="BL62">
        <f t="shared" si="12"/>
        <v>54</v>
      </c>
      <c r="BN62" s="21"/>
      <c r="BO62">
        <v>200</v>
      </c>
      <c r="BP62">
        <v>7</v>
      </c>
      <c r="BQ62">
        <f t="shared" si="13"/>
        <v>28.571428571428573</v>
      </c>
    </row>
    <row r="63" spans="2:69" x14ac:dyDescent="0.2">
      <c r="B63" s="21"/>
      <c r="C63">
        <v>344</v>
      </c>
      <c r="D63">
        <v>5</v>
      </c>
      <c r="E63" s="1">
        <f t="shared" si="0"/>
        <v>68.8</v>
      </c>
      <c r="F63" s="21"/>
      <c r="G63">
        <v>234</v>
      </c>
      <c r="H63">
        <v>5</v>
      </c>
      <c r="I63" s="1">
        <f t="shared" si="1"/>
        <v>46.8</v>
      </c>
      <c r="K63" s="21"/>
      <c r="L63">
        <v>329</v>
      </c>
      <c r="M63">
        <v>3</v>
      </c>
      <c r="N63" s="1">
        <f t="shared" si="2"/>
        <v>109.66666666666667</v>
      </c>
      <c r="P63" s="21"/>
      <c r="Q63">
        <v>332</v>
      </c>
      <c r="R63">
        <v>8</v>
      </c>
      <c r="S63" s="1">
        <f t="shared" si="3"/>
        <v>41.5</v>
      </c>
      <c r="U63" s="21"/>
      <c r="V63">
        <v>360</v>
      </c>
      <c r="W63">
        <v>6</v>
      </c>
      <c r="X63" s="1">
        <f t="shared" si="4"/>
        <v>60</v>
      </c>
      <c r="Z63" s="21"/>
      <c r="AA63">
        <v>263</v>
      </c>
      <c r="AB63">
        <v>6</v>
      </c>
      <c r="AC63" s="1">
        <f t="shared" si="14"/>
        <v>43.833333333333336</v>
      </c>
      <c r="AE63" s="24"/>
      <c r="AF63">
        <v>133</v>
      </c>
      <c r="AG63" s="14">
        <v>4</v>
      </c>
      <c r="AH63">
        <f t="shared" si="6"/>
        <v>33.25</v>
      </c>
      <c r="AJ63" s="21"/>
      <c r="AK63">
        <v>308</v>
      </c>
      <c r="AL63">
        <v>5</v>
      </c>
      <c r="AM63">
        <f t="shared" si="7"/>
        <v>61.6</v>
      </c>
      <c r="AO63" s="21"/>
      <c r="AP63">
        <v>205</v>
      </c>
      <c r="AQ63">
        <v>3</v>
      </c>
      <c r="AR63">
        <f t="shared" si="8"/>
        <v>68.333333333333329</v>
      </c>
      <c r="AT63" s="21"/>
      <c r="AU63">
        <v>133</v>
      </c>
      <c r="AV63">
        <v>4</v>
      </c>
      <c r="AW63">
        <f t="shared" si="9"/>
        <v>33.25</v>
      </c>
      <c r="AY63" s="21"/>
      <c r="AZ63">
        <v>164</v>
      </c>
      <c r="BA63">
        <v>4</v>
      </c>
      <c r="BB63">
        <f t="shared" si="10"/>
        <v>41</v>
      </c>
      <c r="BD63" s="21"/>
      <c r="BE63">
        <v>167</v>
      </c>
      <c r="BF63">
        <v>2</v>
      </c>
      <c r="BG63">
        <f t="shared" si="11"/>
        <v>83.5</v>
      </c>
      <c r="BI63" s="21">
        <v>9</v>
      </c>
      <c r="BJ63">
        <v>173</v>
      </c>
      <c r="BK63">
        <v>4</v>
      </c>
      <c r="BL63">
        <f t="shared" si="12"/>
        <v>43.25</v>
      </c>
      <c r="BN63" s="21"/>
      <c r="BO63">
        <v>112</v>
      </c>
      <c r="BP63">
        <v>3</v>
      </c>
      <c r="BQ63">
        <f t="shared" si="13"/>
        <v>37.333333333333336</v>
      </c>
    </row>
    <row r="64" spans="2:69" x14ac:dyDescent="0.2">
      <c r="B64" s="21"/>
      <c r="C64">
        <v>340</v>
      </c>
      <c r="D64">
        <v>5</v>
      </c>
      <c r="E64" s="1">
        <f t="shared" si="0"/>
        <v>68</v>
      </c>
      <c r="F64" s="21"/>
      <c r="G64">
        <v>244</v>
      </c>
      <c r="H64">
        <v>4</v>
      </c>
      <c r="I64" s="1">
        <f t="shared" si="1"/>
        <v>61</v>
      </c>
      <c r="K64" s="21"/>
      <c r="L64">
        <v>336</v>
      </c>
      <c r="M64">
        <v>3</v>
      </c>
      <c r="N64" s="1">
        <f t="shared" si="2"/>
        <v>112</v>
      </c>
      <c r="P64" s="21"/>
      <c r="Q64">
        <v>334</v>
      </c>
      <c r="R64">
        <v>6</v>
      </c>
      <c r="S64" s="1">
        <f t="shared" si="3"/>
        <v>55.666666666666664</v>
      </c>
      <c r="U64" s="21"/>
      <c r="V64">
        <v>347</v>
      </c>
      <c r="W64">
        <v>7</v>
      </c>
      <c r="X64" s="1">
        <f t="shared" si="4"/>
        <v>49.571428571428569</v>
      </c>
      <c r="Z64" s="21">
        <v>9</v>
      </c>
      <c r="AA64">
        <v>262</v>
      </c>
      <c r="AB64">
        <v>5</v>
      </c>
      <c r="AC64" s="1">
        <f t="shared" si="14"/>
        <v>52.4</v>
      </c>
      <c r="AE64" s="24"/>
      <c r="AF64">
        <v>235</v>
      </c>
      <c r="AG64" s="14">
        <v>4</v>
      </c>
      <c r="AH64">
        <f t="shared" si="6"/>
        <v>58.75</v>
      </c>
      <c r="AJ64" s="21"/>
      <c r="AK64">
        <v>311</v>
      </c>
      <c r="AL64">
        <v>4</v>
      </c>
      <c r="AM64">
        <f t="shared" si="7"/>
        <v>77.75</v>
      </c>
      <c r="AO64" s="21"/>
      <c r="AP64">
        <v>207</v>
      </c>
      <c r="AQ64">
        <v>5</v>
      </c>
      <c r="AR64">
        <f t="shared" si="8"/>
        <v>41.4</v>
      </c>
      <c r="AT64" s="21"/>
      <c r="AU64">
        <v>138</v>
      </c>
      <c r="AV64">
        <v>3</v>
      </c>
      <c r="AW64">
        <f t="shared" si="9"/>
        <v>46</v>
      </c>
      <c r="AY64" s="21"/>
      <c r="AZ64">
        <v>163</v>
      </c>
      <c r="BA64">
        <v>3</v>
      </c>
      <c r="BB64">
        <f t="shared" si="10"/>
        <v>54.333333333333336</v>
      </c>
      <c r="BD64" s="21"/>
      <c r="BE64">
        <v>252</v>
      </c>
      <c r="BF64">
        <v>6</v>
      </c>
      <c r="BG64">
        <f t="shared" si="11"/>
        <v>42</v>
      </c>
      <c r="BI64" s="21"/>
      <c r="BJ64">
        <v>165</v>
      </c>
      <c r="BK64">
        <v>4</v>
      </c>
      <c r="BL64">
        <f t="shared" si="12"/>
        <v>41.25</v>
      </c>
      <c r="BN64" s="21"/>
      <c r="BO64">
        <v>113</v>
      </c>
      <c r="BP64">
        <v>4</v>
      </c>
      <c r="BQ64">
        <f t="shared" si="13"/>
        <v>28.25</v>
      </c>
    </row>
    <row r="65" spans="2:69" x14ac:dyDescent="0.2">
      <c r="B65" s="21"/>
      <c r="C65">
        <v>512</v>
      </c>
      <c r="D65">
        <v>7</v>
      </c>
      <c r="E65" s="1">
        <f t="shared" si="0"/>
        <v>73.142857142857139</v>
      </c>
      <c r="F65" s="21"/>
      <c r="G65">
        <v>163</v>
      </c>
      <c r="H65">
        <v>3</v>
      </c>
      <c r="I65" s="1">
        <f t="shared" si="1"/>
        <v>54.333333333333336</v>
      </c>
      <c r="K65" s="21"/>
      <c r="L65">
        <v>336</v>
      </c>
      <c r="M65">
        <v>5</v>
      </c>
      <c r="N65" s="1">
        <f t="shared" si="2"/>
        <v>67.2</v>
      </c>
      <c r="P65" s="2"/>
      <c r="S65" s="1"/>
      <c r="U65" s="21"/>
      <c r="V65">
        <v>341</v>
      </c>
      <c r="W65">
        <v>6</v>
      </c>
      <c r="X65" s="1">
        <f t="shared" si="4"/>
        <v>56.833333333333336</v>
      </c>
      <c r="Z65" s="21"/>
      <c r="AA65">
        <v>265</v>
      </c>
      <c r="AB65">
        <v>6</v>
      </c>
      <c r="AC65" s="1">
        <f t="shared" si="14"/>
        <v>44.166666666666664</v>
      </c>
      <c r="AE65" s="24"/>
      <c r="AF65">
        <v>218</v>
      </c>
      <c r="AG65" s="14">
        <v>6</v>
      </c>
      <c r="AH65">
        <f t="shared" si="6"/>
        <v>36.333333333333336</v>
      </c>
      <c r="AJ65" s="21"/>
      <c r="AK65">
        <v>207</v>
      </c>
      <c r="AL65">
        <v>2</v>
      </c>
      <c r="AM65">
        <f t="shared" si="7"/>
        <v>103.5</v>
      </c>
      <c r="AO65" s="21"/>
      <c r="AP65">
        <v>207</v>
      </c>
      <c r="AQ65">
        <v>4</v>
      </c>
      <c r="AR65">
        <f t="shared" si="8"/>
        <v>51.75</v>
      </c>
      <c r="AT65" s="21"/>
      <c r="AU65">
        <v>139</v>
      </c>
      <c r="AV65">
        <v>3</v>
      </c>
      <c r="AW65">
        <f t="shared" si="9"/>
        <v>46.333333333333336</v>
      </c>
      <c r="AY65" s="21"/>
      <c r="AZ65">
        <v>166</v>
      </c>
      <c r="BA65">
        <v>4</v>
      </c>
      <c r="BB65">
        <f t="shared" si="10"/>
        <v>41.5</v>
      </c>
      <c r="BD65" s="21"/>
      <c r="BE65">
        <v>252</v>
      </c>
      <c r="BF65">
        <v>5</v>
      </c>
      <c r="BG65">
        <f t="shared" si="11"/>
        <v>50.4</v>
      </c>
      <c r="BI65" s="21"/>
      <c r="BJ65">
        <v>165</v>
      </c>
      <c r="BK65">
        <v>6</v>
      </c>
      <c r="BL65">
        <f t="shared" si="12"/>
        <v>27.5</v>
      </c>
      <c r="BN65" s="21"/>
      <c r="BO65">
        <v>87</v>
      </c>
      <c r="BP65">
        <v>3</v>
      </c>
      <c r="BQ65">
        <f t="shared" si="13"/>
        <v>29</v>
      </c>
    </row>
    <row r="66" spans="2:69" x14ac:dyDescent="0.2">
      <c r="B66" s="21"/>
      <c r="C66">
        <v>509</v>
      </c>
      <c r="D66">
        <v>7</v>
      </c>
      <c r="E66" s="1">
        <f t="shared" si="0"/>
        <v>72.714285714285708</v>
      </c>
      <c r="F66" s="21"/>
      <c r="G66">
        <v>163</v>
      </c>
      <c r="H66">
        <v>3</v>
      </c>
      <c r="I66" s="1">
        <f t="shared" si="1"/>
        <v>54.333333333333336</v>
      </c>
      <c r="K66" s="21"/>
      <c r="L66">
        <v>325</v>
      </c>
      <c r="M66">
        <v>4</v>
      </c>
      <c r="N66" s="1">
        <f t="shared" si="2"/>
        <v>81.25</v>
      </c>
      <c r="P66" s="2"/>
      <c r="S66" s="1"/>
      <c r="U66" s="21"/>
      <c r="V66">
        <v>352</v>
      </c>
      <c r="W66">
        <v>4</v>
      </c>
      <c r="X66" s="1">
        <f t="shared" si="4"/>
        <v>88</v>
      </c>
      <c r="Z66" s="21"/>
      <c r="AA66">
        <v>260</v>
      </c>
      <c r="AB66">
        <v>4</v>
      </c>
      <c r="AC66" s="1">
        <f t="shared" si="14"/>
        <v>65</v>
      </c>
      <c r="AE66" s="24"/>
      <c r="AF66">
        <v>190</v>
      </c>
      <c r="AG66" s="14">
        <v>5</v>
      </c>
      <c r="AH66">
        <f t="shared" si="6"/>
        <v>38</v>
      </c>
      <c r="AJ66" s="21"/>
      <c r="AK66">
        <v>206</v>
      </c>
      <c r="AL66">
        <v>4</v>
      </c>
      <c r="AM66">
        <f t="shared" si="7"/>
        <v>51.5</v>
      </c>
      <c r="AO66" s="21"/>
      <c r="AP66">
        <v>203</v>
      </c>
      <c r="AQ66">
        <v>4</v>
      </c>
      <c r="AR66">
        <f t="shared" si="8"/>
        <v>50.75</v>
      </c>
      <c r="AT66" s="21">
        <v>10</v>
      </c>
      <c r="AU66">
        <v>251</v>
      </c>
      <c r="AV66">
        <v>6</v>
      </c>
      <c r="AW66">
        <f t="shared" si="9"/>
        <v>41.833333333333336</v>
      </c>
      <c r="AY66" s="21"/>
      <c r="AZ66">
        <v>169</v>
      </c>
      <c r="BA66">
        <v>3</v>
      </c>
      <c r="BB66">
        <f t="shared" si="10"/>
        <v>56.333333333333336</v>
      </c>
      <c r="BD66" s="21"/>
      <c r="BE66">
        <v>250</v>
      </c>
      <c r="BF66">
        <v>4</v>
      </c>
      <c r="BG66">
        <f t="shared" si="11"/>
        <v>62.5</v>
      </c>
      <c r="BI66" s="21"/>
      <c r="BJ66">
        <v>165</v>
      </c>
      <c r="BK66">
        <v>5</v>
      </c>
      <c r="BL66">
        <f t="shared" si="12"/>
        <v>33</v>
      </c>
      <c r="BN66" s="21"/>
      <c r="BO66">
        <v>171</v>
      </c>
      <c r="BP66">
        <v>5</v>
      </c>
      <c r="BQ66">
        <f t="shared" si="13"/>
        <v>34.200000000000003</v>
      </c>
    </row>
    <row r="67" spans="2:69" x14ac:dyDescent="0.2">
      <c r="B67" s="21"/>
      <c r="C67">
        <v>502</v>
      </c>
      <c r="D67">
        <v>8</v>
      </c>
      <c r="E67" s="1">
        <f t="shared" si="0"/>
        <v>62.75</v>
      </c>
      <c r="F67" s="21"/>
      <c r="G67">
        <v>164</v>
      </c>
      <c r="H67">
        <v>4</v>
      </c>
      <c r="I67" s="1">
        <f t="shared" si="1"/>
        <v>41</v>
      </c>
      <c r="K67" s="21">
        <v>8</v>
      </c>
      <c r="L67">
        <v>495</v>
      </c>
      <c r="M67">
        <v>6</v>
      </c>
      <c r="N67" s="1">
        <f t="shared" si="2"/>
        <v>82.5</v>
      </c>
      <c r="P67" s="2"/>
      <c r="S67" s="1"/>
      <c r="U67" s="21"/>
      <c r="V67">
        <v>355</v>
      </c>
      <c r="W67">
        <v>6</v>
      </c>
      <c r="X67" s="1">
        <f t="shared" si="4"/>
        <v>59.166666666666664</v>
      </c>
      <c r="Z67" s="21"/>
      <c r="AA67">
        <v>262</v>
      </c>
      <c r="AB67">
        <v>8</v>
      </c>
      <c r="AC67" s="1">
        <f t="shared" si="14"/>
        <v>32.75</v>
      </c>
      <c r="AE67" s="24">
        <v>8</v>
      </c>
      <c r="AF67">
        <v>152</v>
      </c>
      <c r="AG67" s="14">
        <v>4</v>
      </c>
      <c r="AH67">
        <f t="shared" si="6"/>
        <v>38</v>
      </c>
      <c r="AJ67" s="21"/>
      <c r="AK67">
        <v>207</v>
      </c>
      <c r="AL67">
        <v>4</v>
      </c>
      <c r="AM67">
        <f t="shared" si="7"/>
        <v>51.75</v>
      </c>
      <c r="AO67" s="21"/>
      <c r="AP67">
        <v>207</v>
      </c>
      <c r="AQ67">
        <v>4</v>
      </c>
      <c r="AR67">
        <f t="shared" si="8"/>
        <v>51.75</v>
      </c>
      <c r="AT67" s="21"/>
      <c r="AU67">
        <v>251</v>
      </c>
      <c r="AV67">
        <v>7</v>
      </c>
      <c r="AW67">
        <f t="shared" si="9"/>
        <v>35.857142857142854</v>
      </c>
      <c r="AY67" s="21"/>
      <c r="AZ67">
        <v>166</v>
      </c>
      <c r="BA67">
        <v>4</v>
      </c>
      <c r="BB67">
        <f t="shared" si="10"/>
        <v>41.5</v>
      </c>
      <c r="BD67" s="21"/>
      <c r="BE67">
        <v>196</v>
      </c>
      <c r="BF67">
        <v>4</v>
      </c>
      <c r="BG67">
        <f t="shared" si="11"/>
        <v>49</v>
      </c>
      <c r="BI67" s="21"/>
      <c r="BJ67">
        <v>174</v>
      </c>
      <c r="BK67">
        <v>5</v>
      </c>
      <c r="BL67">
        <f t="shared" si="12"/>
        <v>34.799999999999997</v>
      </c>
      <c r="BN67" s="21"/>
      <c r="BO67">
        <v>56</v>
      </c>
      <c r="BP67">
        <v>2</v>
      </c>
      <c r="BQ67">
        <f t="shared" si="13"/>
        <v>28</v>
      </c>
    </row>
    <row r="68" spans="2:69" x14ac:dyDescent="0.2">
      <c r="B68" s="21">
        <v>2</v>
      </c>
      <c r="C68">
        <v>150</v>
      </c>
      <c r="D68">
        <v>1</v>
      </c>
      <c r="E68" s="1">
        <f t="shared" ref="E68:E80" si="15">C68/D68</f>
        <v>150</v>
      </c>
      <c r="F68" s="21"/>
      <c r="G68">
        <v>157</v>
      </c>
      <c r="H68">
        <v>4</v>
      </c>
      <c r="I68" s="1">
        <f t="shared" ref="I68:I114" si="16">G68/H68</f>
        <v>39.25</v>
      </c>
      <c r="K68" s="21"/>
      <c r="L68">
        <v>499</v>
      </c>
      <c r="M68">
        <v>6</v>
      </c>
      <c r="N68" s="1">
        <f t="shared" ref="N68:N101" si="17">L68/M68</f>
        <v>83.166666666666671</v>
      </c>
      <c r="P68" s="2"/>
      <c r="S68" s="7">
        <f>AVERAGE(S3:S64)</f>
        <v>52.642143116739888</v>
      </c>
      <c r="U68" s="21">
        <v>7</v>
      </c>
      <c r="V68">
        <v>530</v>
      </c>
      <c r="W68">
        <v>8</v>
      </c>
      <c r="X68" s="1">
        <f t="shared" ref="X68:X77" si="18">V68/W68</f>
        <v>66.25</v>
      </c>
      <c r="Z68" s="21"/>
      <c r="AA68">
        <v>175</v>
      </c>
      <c r="AB68">
        <v>4</v>
      </c>
      <c r="AC68" s="1">
        <f t="shared" ref="AC68:AC109" si="19">AA68/AB68</f>
        <v>43.75</v>
      </c>
      <c r="AE68" s="24"/>
      <c r="AF68">
        <v>154</v>
      </c>
      <c r="AG68" s="14">
        <v>4</v>
      </c>
      <c r="AH68">
        <f t="shared" ref="AH68:AH89" si="20">AF68/AG68</f>
        <v>38.5</v>
      </c>
      <c r="AJ68" s="21"/>
      <c r="AK68">
        <v>206</v>
      </c>
      <c r="AL68">
        <v>3</v>
      </c>
      <c r="AM68">
        <f t="shared" ref="AM68:AM97" si="21">AK68/AL68</f>
        <v>68.666666666666671</v>
      </c>
      <c r="AO68" s="21"/>
      <c r="AP68">
        <v>205</v>
      </c>
      <c r="AQ68">
        <v>5</v>
      </c>
      <c r="AR68">
        <f t="shared" ref="AR68:AR97" si="22">AP68/AQ68</f>
        <v>41</v>
      </c>
      <c r="AT68" s="21"/>
      <c r="AU68">
        <v>248</v>
      </c>
      <c r="AV68">
        <v>7</v>
      </c>
      <c r="AW68">
        <f t="shared" ref="AW68:AW131" si="23">AU68/AV68</f>
        <v>35.428571428571431</v>
      </c>
      <c r="AY68" s="21"/>
      <c r="AZ68">
        <v>249</v>
      </c>
      <c r="BA68">
        <v>6</v>
      </c>
      <c r="BB68">
        <f t="shared" ref="BB68:BB103" si="24">AZ68/BA68</f>
        <v>41.5</v>
      </c>
      <c r="BD68" s="21">
        <v>9</v>
      </c>
      <c r="BE68">
        <v>253</v>
      </c>
      <c r="BF68">
        <v>5</v>
      </c>
      <c r="BG68">
        <f t="shared" ref="BG68:BG115" si="25">BE68/BF68</f>
        <v>50.6</v>
      </c>
      <c r="BI68" s="21"/>
      <c r="BJ68">
        <v>253</v>
      </c>
      <c r="BK68">
        <v>7</v>
      </c>
      <c r="BL68">
        <f t="shared" ref="BL68:BL108" si="26">BJ68/BK68</f>
        <v>36.142857142857146</v>
      </c>
      <c r="BN68" s="21">
        <v>11</v>
      </c>
      <c r="BO68">
        <v>256</v>
      </c>
      <c r="BP68">
        <v>9</v>
      </c>
      <c r="BQ68">
        <f t="shared" ref="BQ68:BQ108" si="27">BO68/BP68</f>
        <v>28.444444444444443</v>
      </c>
    </row>
    <row r="69" spans="2:69" x14ac:dyDescent="0.2">
      <c r="B69" s="21"/>
      <c r="C69">
        <v>45</v>
      </c>
      <c r="D69">
        <v>1</v>
      </c>
      <c r="E69" s="1">
        <f t="shared" si="15"/>
        <v>45</v>
      </c>
      <c r="F69" s="21">
        <v>8</v>
      </c>
      <c r="G69">
        <v>244</v>
      </c>
      <c r="H69">
        <v>6</v>
      </c>
      <c r="I69" s="1">
        <f t="shared" si="16"/>
        <v>40.666666666666664</v>
      </c>
      <c r="K69" s="21"/>
      <c r="L69">
        <v>490</v>
      </c>
      <c r="M69">
        <v>5</v>
      </c>
      <c r="N69" s="1">
        <f t="shared" si="17"/>
        <v>98</v>
      </c>
      <c r="P69" s="2"/>
      <c r="S69" s="1">
        <f>STDEV(S3:S64)</f>
        <v>10.088689895475309</v>
      </c>
      <c r="U69" s="21"/>
      <c r="V69">
        <v>527</v>
      </c>
      <c r="W69">
        <v>7</v>
      </c>
      <c r="X69" s="1">
        <f t="shared" si="18"/>
        <v>75.285714285714292</v>
      </c>
      <c r="Z69" s="21"/>
      <c r="AA69">
        <v>173</v>
      </c>
      <c r="AB69">
        <v>2</v>
      </c>
      <c r="AC69" s="1">
        <f t="shared" si="19"/>
        <v>86.5</v>
      </c>
      <c r="AE69" s="24"/>
      <c r="AF69">
        <v>153</v>
      </c>
      <c r="AG69" s="14">
        <v>5</v>
      </c>
      <c r="AH69">
        <f t="shared" si="20"/>
        <v>30.6</v>
      </c>
      <c r="AJ69" s="21"/>
      <c r="AK69">
        <v>204</v>
      </c>
      <c r="AL69">
        <v>4</v>
      </c>
      <c r="AM69">
        <f t="shared" si="21"/>
        <v>51</v>
      </c>
      <c r="AO69" s="21">
        <v>8</v>
      </c>
      <c r="AP69">
        <v>310</v>
      </c>
      <c r="AQ69">
        <v>7</v>
      </c>
      <c r="AR69">
        <f t="shared" si="22"/>
        <v>44.285714285714285</v>
      </c>
      <c r="AT69" s="21"/>
      <c r="AU69">
        <v>168</v>
      </c>
      <c r="AV69">
        <v>4</v>
      </c>
      <c r="AW69">
        <f t="shared" si="23"/>
        <v>42</v>
      </c>
      <c r="AY69" s="21">
        <v>9</v>
      </c>
      <c r="AZ69">
        <v>254</v>
      </c>
      <c r="BA69">
        <v>6</v>
      </c>
      <c r="BB69">
        <f t="shared" si="24"/>
        <v>42.333333333333336</v>
      </c>
      <c r="BD69" s="21"/>
      <c r="BE69">
        <v>250</v>
      </c>
      <c r="BF69">
        <v>4</v>
      </c>
      <c r="BG69">
        <f t="shared" si="25"/>
        <v>62.5</v>
      </c>
      <c r="BI69" s="21"/>
      <c r="BJ69">
        <v>246</v>
      </c>
      <c r="BK69">
        <v>8</v>
      </c>
      <c r="BL69">
        <f t="shared" si="26"/>
        <v>30.75</v>
      </c>
      <c r="BN69" s="21"/>
      <c r="BO69">
        <v>125</v>
      </c>
      <c r="BP69">
        <v>3</v>
      </c>
      <c r="BQ69">
        <f t="shared" si="27"/>
        <v>41.666666666666664</v>
      </c>
    </row>
    <row r="70" spans="2:69" x14ac:dyDescent="0.2">
      <c r="B70" s="21"/>
      <c r="C70">
        <v>124</v>
      </c>
      <c r="D70">
        <v>1</v>
      </c>
      <c r="E70" s="1">
        <f t="shared" si="15"/>
        <v>124</v>
      </c>
      <c r="F70" s="21"/>
      <c r="G70">
        <v>240</v>
      </c>
      <c r="H70">
        <v>6</v>
      </c>
      <c r="I70" s="1">
        <f t="shared" si="16"/>
        <v>40</v>
      </c>
      <c r="K70" s="21"/>
      <c r="L70">
        <v>499</v>
      </c>
      <c r="M70">
        <v>7</v>
      </c>
      <c r="N70" s="1">
        <f t="shared" si="17"/>
        <v>71.285714285714292</v>
      </c>
      <c r="P70" s="2"/>
      <c r="S70" s="1">
        <f>S69/SQRT(62)</f>
        <v>1.2812648979909027</v>
      </c>
      <c r="U70" s="21"/>
      <c r="V70">
        <v>521</v>
      </c>
      <c r="W70">
        <v>7</v>
      </c>
      <c r="X70" s="1">
        <f t="shared" si="18"/>
        <v>74.428571428571431</v>
      </c>
      <c r="Z70" s="21"/>
      <c r="AA70">
        <v>177</v>
      </c>
      <c r="AB70">
        <v>4</v>
      </c>
      <c r="AC70" s="1">
        <f t="shared" si="19"/>
        <v>44.25</v>
      </c>
      <c r="AE70" s="24"/>
      <c r="AF70">
        <v>155</v>
      </c>
      <c r="AG70" s="14">
        <v>6</v>
      </c>
      <c r="AH70">
        <f t="shared" si="20"/>
        <v>25.833333333333332</v>
      </c>
      <c r="AJ70" s="21">
        <v>8</v>
      </c>
      <c r="AK70">
        <v>311</v>
      </c>
      <c r="AL70">
        <v>3</v>
      </c>
      <c r="AM70">
        <f t="shared" si="21"/>
        <v>103.66666666666667</v>
      </c>
      <c r="AO70" s="21"/>
      <c r="AP70">
        <v>308</v>
      </c>
      <c r="AQ70">
        <v>9</v>
      </c>
      <c r="AR70">
        <f t="shared" si="22"/>
        <v>34.222222222222221</v>
      </c>
      <c r="AT70" s="21"/>
      <c r="AU70">
        <v>167</v>
      </c>
      <c r="AV70">
        <v>6</v>
      </c>
      <c r="AW70">
        <f t="shared" si="23"/>
        <v>27.833333333333332</v>
      </c>
      <c r="AY70" s="21"/>
      <c r="AZ70">
        <v>249</v>
      </c>
      <c r="BA70">
        <v>5</v>
      </c>
      <c r="BB70">
        <f t="shared" si="24"/>
        <v>49.8</v>
      </c>
      <c r="BD70" s="21"/>
      <c r="BE70">
        <v>249</v>
      </c>
      <c r="BF70">
        <v>3</v>
      </c>
      <c r="BG70">
        <f t="shared" si="25"/>
        <v>83</v>
      </c>
      <c r="BI70" s="21"/>
      <c r="BJ70">
        <v>255</v>
      </c>
      <c r="BK70">
        <v>7</v>
      </c>
      <c r="BL70">
        <f t="shared" si="26"/>
        <v>36.428571428571431</v>
      </c>
      <c r="BN70" s="21"/>
      <c r="BO70">
        <v>173</v>
      </c>
      <c r="BP70">
        <v>6</v>
      </c>
      <c r="BQ70">
        <f t="shared" si="27"/>
        <v>28.833333333333332</v>
      </c>
    </row>
    <row r="71" spans="2:69" x14ac:dyDescent="0.2">
      <c r="B71" s="21"/>
      <c r="C71">
        <v>158</v>
      </c>
      <c r="D71">
        <v>1</v>
      </c>
      <c r="E71" s="1">
        <f t="shared" si="15"/>
        <v>158</v>
      </c>
      <c r="F71" s="21"/>
      <c r="G71">
        <v>248</v>
      </c>
      <c r="H71">
        <v>5</v>
      </c>
      <c r="I71" s="1">
        <f t="shared" si="16"/>
        <v>49.6</v>
      </c>
      <c r="K71" s="21"/>
      <c r="L71">
        <v>490</v>
      </c>
      <c r="M71">
        <v>6</v>
      </c>
      <c r="N71" s="1">
        <f t="shared" si="17"/>
        <v>81.666666666666671</v>
      </c>
      <c r="P71" s="2"/>
      <c r="S71" s="7">
        <f>1.96*S70</f>
        <v>2.5112792000621691</v>
      </c>
      <c r="U71" s="21"/>
      <c r="V71">
        <v>525</v>
      </c>
      <c r="W71">
        <v>7</v>
      </c>
      <c r="X71" s="1">
        <f t="shared" si="18"/>
        <v>75</v>
      </c>
      <c r="Z71" s="21"/>
      <c r="AA71">
        <v>174</v>
      </c>
      <c r="AB71">
        <v>4</v>
      </c>
      <c r="AC71" s="1">
        <f t="shared" si="19"/>
        <v>43.5</v>
      </c>
      <c r="AE71" s="24"/>
      <c r="AF71">
        <v>156</v>
      </c>
      <c r="AG71" s="14">
        <v>3</v>
      </c>
      <c r="AH71">
        <f t="shared" si="20"/>
        <v>52</v>
      </c>
      <c r="AJ71" s="21"/>
      <c r="AK71">
        <v>304</v>
      </c>
      <c r="AL71">
        <v>3</v>
      </c>
      <c r="AM71">
        <f t="shared" si="21"/>
        <v>101.33333333333333</v>
      </c>
      <c r="AO71" s="21"/>
      <c r="AP71">
        <v>309</v>
      </c>
      <c r="AQ71">
        <v>6</v>
      </c>
      <c r="AR71">
        <f t="shared" si="22"/>
        <v>51.5</v>
      </c>
      <c r="AT71" s="21"/>
      <c r="AU71">
        <v>166</v>
      </c>
      <c r="AV71">
        <v>6</v>
      </c>
      <c r="AW71">
        <f t="shared" si="23"/>
        <v>27.666666666666668</v>
      </c>
      <c r="AY71" s="21"/>
      <c r="AZ71">
        <v>251</v>
      </c>
      <c r="BA71">
        <v>6</v>
      </c>
      <c r="BB71">
        <f t="shared" si="24"/>
        <v>41.833333333333336</v>
      </c>
      <c r="BD71" s="21"/>
      <c r="BE71">
        <v>252</v>
      </c>
      <c r="BF71">
        <v>5</v>
      </c>
      <c r="BG71">
        <f t="shared" si="25"/>
        <v>50.4</v>
      </c>
      <c r="BI71" s="21">
        <v>10</v>
      </c>
      <c r="BJ71">
        <v>171</v>
      </c>
      <c r="BK71">
        <v>3</v>
      </c>
      <c r="BL71">
        <f t="shared" si="26"/>
        <v>57</v>
      </c>
      <c r="BN71" s="21"/>
      <c r="BO71">
        <v>238</v>
      </c>
      <c r="BP71">
        <v>7</v>
      </c>
      <c r="BQ71">
        <f t="shared" si="27"/>
        <v>34</v>
      </c>
    </row>
    <row r="72" spans="2:69" x14ac:dyDescent="0.2">
      <c r="B72" s="21"/>
      <c r="C72">
        <v>77</v>
      </c>
      <c r="D72">
        <v>1</v>
      </c>
      <c r="E72" s="1">
        <f t="shared" si="15"/>
        <v>77</v>
      </c>
      <c r="F72" s="21"/>
      <c r="G72">
        <v>247</v>
      </c>
      <c r="H72">
        <v>4</v>
      </c>
      <c r="I72" s="1">
        <f t="shared" si="16"/>
        <v>61.75</v>
      </c>
      <c r="K72" s="21"/>
      <c r="L72">
        <v>334</v>
      </c>
      <c r="M72">
        <v>4</v>
      </c>
      <c r="N72" s="1">
        <f t="shared" si="17"/>
        <v>83.5</v>
      </c>
      <c r="P72" s="2"/>
      <c r="S72" s="1"/>
      <c r="U72" s="21"/>
      <c r="V72">
        <v>520</v>
      </c>
      <c r="W72">
        <v>6</v>
      </c>
      <c r="X72" s="1">
        <f t="shared" si="18"/>
        <v>86.666666666666671</v>
      </c>
      <c r="Z72" s="21"/>
      <c r="AA72">
        <v>171</v>
      </c>
      <c r="AB72">
        <v>3</v>
      </c>
      <c r="AC72" s="1">
        <f t="shared" si="19"/>
        <v>57</v>
      </c>
      <c r="AE72" s="24"/>
      <c r="AF72">
        <v>230</v>
      </c>
      <c r="AG72" s="14">
        <v>8</v>
      </c>
      <c r="AH72">
        <f t="shared" si="20"/>
        <v>28.75</v>
      </c>
      <c r="AJ72" s="21"/>
      <c r="AK72">
        <v>311</v>
      </c>
      <c r="AL72">
        <v>3</v>
      </c>
      <c r="AM72">
        <f t="shared" si="21"/>
        <v>103.66666666666667</v>
      </c>
      <c r="AO72" s="21"/>
      <c r="AP72">
        <v>310</v>
      </c>
      <c r="AQ72">
        <v>8</v>
      </c>
      <c r="AR72">
        <f t="shared" si="22"/>
        <v>38.75</v>
      </c>
      <c r="AT72" s="21"/>
      <c r="AU72">
        <v>166</v>
      </c>
      <c r="AV72">
        <v>4</v>
      </c>
      <c r="AW72">
        <f t="shared" si="23"/>
        <v>41.5</v>
      </c>
      <c r="AY72" s="21"/>
      <c r="AZ72">
        <v>265</v>
      </c>
      <c r="BA72">
        <v>4</v>
      </c>
      <c r="BB72">
        <f t="shared" si="24"/>
        <v>66.25</v>
      </c>
      <c r="BD72" s="21"/>
      <c r="BE72">
        <v>166</v>
      </c>
      <c r="BF72">
        <v>4</v>
      </c>
      <c r="BG72">
        <f t="shared" si="25"/>
        <v>41.5</v>
      </c>
      <c r="BI72" s="21"/>
      <c r="BJ72">
        <v>168</v>
      </c>
      <c r="BK72">
        <v>3</v>
      </c>
      <c r="BL72">
        <f t="shared" si="26"/>
        <v>56</v>
      </c>
      <c r="BN72" s="21"/>
      <c r="BO72">
        <v>176</v>
      </c>
      <c r="BP72">
        <v>6</v>
      </c>
      <c r="BQ72">
        <f t="shared" si="27"/>
        <v>29.333333333333332</v>
      </c>
    </row>
    <row r="73" spans="2:69" x14ac:dyDescent="0.2">
      <c r="B73" s="21"/>
      <c r="C73">
        <v>83</v>
      </c>
      <c r="D73">
        <v>1</v>
      </c>
      <c r="E73" s="1">
        <f t="shared" si="15"/>
        <v>83</v>
      </c>
      <c r="F73" s="21"/>
      <c r="G73">
        <v>244</v>
      </c>
      <c r="H73">
        <v>3</v>
      </c>
      <c r="I73" s="1">
        <f t="shared" si="16"/>
        <v>81.333333333333329</v>
      </c>
      <c r="K73" s="21"/>
      <c r="L73">
        <v>327</v>
      </c>
      <c r="M73">
        <v>5</v>
      </c>
      <c r="N73" s="1">
        <f t="shared" si="17"/>
        <v>65.400000000000006</v>
      </c>
      <c r="P73" s="2"/>
      <c r="S73" s="1"/>
      <c r="U73" s="21"/>
      <c r="V73">
        <v>348</v>
      </c>
      <c r="W73">
        <v>6</v>
      </c>
      <c r="X73" s="1">
        <f t="shared" si="18"/>
        <v>58</v>
      </c>
      <c r="Z73" s="21"/>
      <c r="AA73">
        <v>119</v>
      </c>
      <c r="AB73">
        <v>3</v>
      </c>
      <c r="AC73" s="1">
        <f t="shared" si="19"/>
        <v>39.666666666666664</v>
      </c>
      <c r="AE73" s="24"/>
      <c r="AF73">
        <v>226</v>
      </c>
      <c r="AG73" s="14">
        <v>7</v>
      </c>
      <c r="AH73">
        <f t="shared" si="20"/>
        <v>32.285714285714285</v>
      </c>
      <c r="AJ73" s="21"/>
      <c r="AK73">
        <v>309</v>
      </c>
      <c r="AL73">
        <v>2</v>
      </c>
      <c r="AM73">
        <f t="shared" si="21"/>
        <v>154.5</v>
      </c>
      <c r="AO73" s="21"/>
      <c r="AP73">
        <v>308</v>
      </c>
      <c r="AQ73">
        <v>4</v>
      </c>
      <c r="AR73">
        <f t="shared" si="22"/>
        <v>77</v>
      </c>
      <c r="AT73" s="21"/>
      <c r="AU73">
        <v>288</v>
      </c>
      <c r="AV73">
        <v>9</v>
      </c>
      <c r="AW73">
        <f t="shared" si="23"/>
        <v>32</v>
      </c>
      <c r="AY73" s="21"/>
      <c r="AZ73">
        <v>166</v>
      </c>
      <c r="BA73">
        <v>4</v>
      </c>
      <c r="BB73">
        <f t="shared" si="24"/>
        <v>41.5</v>
      </c>
      <c r="BD73" s="21"/>
      <c r="BE73">
        <v>167</v>
      </c>
      <c r="BF73">
        <v>3</v>
      </c>
      <c r="BG73">
        <f t="shared" si="25"/>
        <v>55.666666666666664</v>
      </c>
      <c r="BI73" s="21"/>
      <c r="BJ73">
        <v>250</v>
      </c>
      <c r="BK73">
        <v>6</v>
      </c>
      <c r="BL73">
        <f t="shared" si="26"/>
        <v>41.666666666666664</v>
      </c>
      <c r="BN73" s="21"/>
      <c r="BO73">
        <v>151</v>
      </c>
      <c r="BP73">
        <v>5</v>
      </c>
      <c r="BQ73">
        <f t="shared" si="27"/>
        <v>30.2</v>
      </c>
    </row>
    <row r="74" spans="2:69" x14ac:dyDescent="0.2">
      <c r="B74" s="21"/>
      <c r="C74">
        <v>50</v>
      </c>
      <c r="D74">
        <v>1</v>
      </c>
      <c r="E74" s="1">
        <f t="shared" si="15"/>
        <v>50</v>
      </c>
      <c r="F74" s="21"/>
      <c r="G74">
        <v>165</v>
      </c>
      <c r="H74">
        <v>4</v>
      </c>
      <c r="I74" s="1">
        <f t="shared" si="16"/>
        <v>41.25</v>
      </c>
      <c r="K74" s="21"/>
      <c r="L74">
        <v>332</v>
      </c>
      <c r="M74">
        <v>5</v>
      </c>
      <c r="N74" s="1">
        <f t="shared" si="17"/>
        <v>66.400000000000006</v>
      </c>
      <c r="P74" s="2"/>
      <c r="S74" s="1"/>
      <c r="U74" s="21"/>
      <c r="V74">
        <v>359</v>
      </c>
      <c r="W74">
        <v>4</v>
      </c>
      <c r="X74" s="1">
        <f t="shared" si="18"/>
        <v>89.75</v>
      </c>
      <c r="Z74" s="21">
        <v>10</v>
      </c>
      <c r="AA74">
        <v>253</v>
      </c>
      <c r="AB74">
        <v>7</v>
      </c>
      <c r="AC74" s="1">
        <f t="shared" si="19"/>
        <v>36.142857142857146</v>
      </c>
      <c r="AE74" s="24"/>
      <c r="AF74">
        <v>179</v>
      </c>
      <c r="AG74" s="14">
        <v>7</v>
      </c>
      <c r="AH74">
        <f t="shared" si="20"/>
        <v>25.571428571428573</v>
      </c>
      <c r="AJ74" s="21"/>
      <c r="AK74">
        <v>206</v>
      </c>
      <c r="AL74">
        <v>3</v>
      </c>
      <c r="AM74">
        <f t="shared" si="21"/>
        <v>68.666666666666671</v>
      </c>
      <c r="AO74" s="21"/>
      <c r="AP74">
        <v>204</v>
      </c>
      <c r="AQ74">
        <v>4</v>
      </c>
      <c r="AR74">
        <f t="shared" si="22"/>
        <v>51</v>
      </c>
      <c r="AT74" s="21">
        <v>11</v>
      </c>
      <c r="AU74">
        <v>271</v>
      </c>
      <c r="AV74">
        <v>6</v>
      </c>
      <c r="AW74">
        <f t="shared" si="23"/>
        <v>45.166666666666664</v>
      </c>
      <c r="AY74" s="21"/>
      <c r="AZ74">
        <v>167</v>
      </c>
      <c r="BA74">
        <v>3</v>
      </c>
      <c r="BB74">
        <f t="shared" si="24"/>
        <v>55.666666666666664</v>
      </c>
      <c r="BD74" s="21"/>
      <c r="BE74">
        <v>166</v>
      </c>
      <c r="BF74">
        <v>3</v>
      </c>
      <c r="BG74">
        <f t="shared" si="25"/>
        <v>55.333333333333336</v>
      </c>
      <c r="BI74" s="21"/>
      <c r="BJ74">
        <v>250</v>
      </c>
      <c r="BK74">
        <v>4</v>
      </c>
      <c r="BL74">
        <f t="shared" si="26"/>
        <v>62.5</v>
      </c>
      <c r="BN74" s="21">
        <v>12</v>
      </c>
      <c r="BO74">
        <v>253</v>
      </c>
      <c r="BP74">
        <v>7</v>
      </c>
      <c r="BQ74">
        <f t="shared" si="27"/>
        <v>36.142857142857146</v>
      </c>
    </row>
    <row r="75" spans="2:69" x14ac:dyDescent="0.2">
      <c r="B75" s="21"/>
      <c r="C75">
        <v>231</v>
      </c>
      <c r="D75">
        <v>3</v>
      </c>
      <c r="E75" s="1">
        <f t="shared" si="15"/>
        <v>77</v>
      </c>
      <c r="F75" s="21"/>
      <c r="G75">
        <v>165</v>
      </c>
      <c r="H75">
        <v>2</v>
      </c>
      <c r="I75" s="1">
        <f t="shared" si="16"/>
        <v>82.5</v>
      </c>
      <c r="K75" s="21"/>
      <c r="L75">
        <v>334</v>
      </c>
      <c r="M75">
        <v>4</v>
      </c>
      <c r="N75" s="1">
        <f t="shared" si="17"/>
        <v>83.5</v>
      </c>
      <c r="P75" s="2"/>
      <c r="S75" s="1"/>
      <c r="U75" s="21"/>
      <c r="V75">
        <v>354</v>
      </c>
      <c r="W75">
        <v>5</v>
      </c>
      <c r="X75" s="1">
        <f t="shared" si="18"/>
        <v>70.8</v>
      </c>
      <c r="Z75" s="21"/>
      <c r="AA75">
        <v>263</v>
      </c>
      <c r="AB75">
        <v>6</v>
      </c>
      <c r="AC75" s="1">
        <f t="shared" si="19"/>
        <v>43.833333333333336</v>
      </c>
      <c r="AE75" s="24"/>
      <c r="AF75">
        <v>201</v>
      </c>
      <c r="AG75" s="14">
        <v>7</v>
      </c>
      <c r="AH75">
        <f t="shared" si="20"/>
        <v>28.714285714285715</v>
      </c>
      <c r="AJ75" s="21"/>
      <c r="AK75">
        <v>204</v>
      </c>
      <c r="AL75">
        <v>2</v>
      </c>
      <c r="AM75">
        <f t="shared" si="21"/>
        <v>102</v>
      </c>
      <c r="AO75" s="21"/>
      <c r="AP75">
        <v>205</v>
      </c>
      <c r="AQ75">
        <v>4</v>
      </c>
      <c r="AR75">
        <f t="shared" si="22"/>
        <v>51.25</v>
      </c>
      <c r="AT75" s="21"/>
      <c r="AU75">
        <v>233</v>
      </c>
      <c r="AV75">
        <v>6</v>
      </c>
      <c r="AW75">
        <f t="shared" si="23"/>
        <v>38.833333333333336</v>
      </c>
      <c r="AY75" s="21"/>
      <c r="AZ75">
        <v>166</v>
      </c>
      <c r="BA75">
        <v>4</v>
      </c>
      <c r="BB75">
        <f t="shared" si="24"/>
        <v>41.5</v>
      </c>
      <c r="BD75" s="21"/>
      <c r="BE75">
        <v>167</v>
      </c>
      <c r="BF75">
        <v>4</v>
      </c>
      <c r="BG75">
        <f t="shared" si="25"/>
        <v>41.75</v>
      </c>
      <c r="BI75" s="21"/>
      <c r="BJ75">
        <v>252</v>
      </c>
      <c r="BK75">
        <v>4</v>
      </c>
      <c r="BL75">
        <f t="shared" si="26"/>
        <v>63</v>
      </c>
      <c r="BN75" s="21"/>
      <c r="BO75">
        <v>185</v>
      </c>
      <c r="BP75">
        <v>7</v>
      </c>
      <c r="BQ75">
        <f t="shared" si="27"/>
        <v>26.428571428571427</v>
      </c>
    </row>
    <row r="76" spans="2:69" x14ac:dyDescent="0.2">
      <c r="B76" s="21"/>
      <c r="C76">
        <v>339</v>
      </c>
      <c r="D76">
        <v>4</v>
      </c>
      <c r="E76" s="1">
        <f t="shared" si="15"/>
        <v>84.75</v>
      </c>
      <c r="F76" s="21"/>
      <c r="G76">
        <v>165</v>
      </c>
      <c r="H76">
        <v>4</v>
      </c>
      <c r="I76" s="1">
        <f t="shared" si="16"/>
        <v>41.25</v>
      </c>
      <c r="K76" s="21"/>
      <c r="L76">
        <v>328</v>
      </c>
      <c r="M76">
        <v>5</v>
      </c>
      <c r="N76" s="1">
        <f t="shared" si="17"/>
        <v>65.599999999999994</v>
      </c>
      <c r="P76" s="2"/>
      <c r="S76" s="1"/>
      <c r="U76" s="21"/>
      <c r="V76">
        <v>351</v>
      </c>
      <c r="W76">
        <v>5</v>
      </c>
      <c r="X76" s="1">
        <f t="shared" si="18"/>
        <v>70.2</v>
      </c>
      <c r="Z76" s="21"/>
      <c r="AA76">
        <v>260</v>
      </c>
      <c r="AB76">
        <v>6</v>
      </c>
      <c r="AC76" s="1">
        <f t="shared" si="19"/>
        <v>43.333333333333336</v>
      </c>
      <c r="AE76" s="24">
        <v>9</v>
      </c>
      <c r="AF76">
        <v>234</v>
      </c>
      <c r="AG76" s="14">
        <v>6</v>
      </c>
      <c r="AH76">
        <f t="shared" si="20"/>
        <v>39</v>
      </c>
      <c r="AJ76" s="21"/>
      <c r="AK76">
        <v>203</v>
      </c>
      <c r="AL76">
        <v>1</v>
      </c>
      <c r="AM76">
        <f t="shared" si="21"/>
        <v>203</v>
      </c>
      <c r="AO76" s="21"/>
      <c r="AP76">
        <v>205</v>
      </c>
      <c r="AQ76">
        <v>4</v>
      </c>
      <c r="AR76">
        <f t="shared" si="22"/>
        <v>51.25</v>
      </c>
      <c r="AT76" s="21"/>
      <c r="AU76">
        <v>236</v>
      </c>
      <c r="AV76">
        <v>5</v>
      </c>
      <c r="AW76">
        <f t="shared" si="23"/>
        <v>47.2</v>
      </c>
      <c r="AY76" s="21"/>
      <c r="AZ76">
        <v>167</v>
      </c>
      <c r="BA76">
        <v>5</v>
      </c>
      <c r="BB76">
        <f t="shared" si="24"/>
        <v>33.4</v>
      </c>
      <c r="BD76" s="21"/>
      <c r="BE76">
        <v>164</v>
      </c>
      <c r="BF76">
        <v>5</v>
      </c>
      <c r="BG76">
        <f t="shared" si="25"/>
        <v>32.799999999999997</v>
      </c>
      <c r="BI76" s="21"/>
      <c r="BJ76">
        <v>168</v>
      </c>
      <c r="BK76">
        <v>5</v>
      </c>
      <c r="BL76">
        <f t="shared" si="26"/>
        <v>33.6</v>
      </c>
      <c r="BN76" s="21"/>
      <c r="BO76">
        <v>100</v>
      </c>
      <c r="BP76">
        <v>3</v>
      </c>
      <c r="BQ76">
        <f t="shared" si="27"/>
        <v>33.333333333333336</v>
      </c>
    </row>
    <row r="77" spans="2:69" x14ac:dyDescent="0.2">
      <c r="B77" s="21">
        <v>1</v>
      </c>
      <c r="C77">
        <v>189</v>
      </c>
      <c r="D77">
        <v>3</v>
      </c>
      <c r="E77" s="1">
        <f t="shared" si="15"/>
        <v>63</v>
      </c>
      <c r="F77" s="21"/>
      <c r="G77">
        <v>162</v>
      </c>
      <c r="H77">
        <v>4</v>
      </c>
      <c r="I77" s="1">
        <f t="shared" si="16"/>
        <v>40.5</v>
      </c>
      <c r="K77" s="21"/>
      <c r="L77">
        <v>327</v>
      </c>
      <c r="M77">
        <v>4</v>
      </c>
      <c r="N77" s="1">
        <f t="shared" si="17"/>
        <v>81.75</v>
      </c>
      <c r="P77" s="2"/>
      <c r="S77" s="1"/>
      <c r="U77" s="21"/>
      <c r="V77">
        <v>344</v>
      </c>
      <c r="W77">
        <v>6</v>
      </c>
      <c r="X77" s="1">
        <f t="shared" si="18"/>
        <v>57.333333333333336</v>
      </c>
      <c r="Z77" s="21"/>
      <c r="AA77">
        <v>188</v>
      </c>
      <c r="AB77">
        <v>5</v>
      </c>
      <c r="AC77" s="1">
        <f t="shared" si="19"/>
        <v>37.6</v>
      </c>
      <c r="AE77" s="24"/>
      <c r="AF77">
        <v>233</v>
      </c>
      <c r="AG77" s="14">
        <v>7</v>
      </c>
      <c r="AH77">
        <f t="shared" si="20"/>
        <v>33.285714285714285</v>
      </c>
      <c r="AJ77" s="21"/>
      <c r="AK77">
        <v>206</v>
      </c>
      <c r="AL77">
        <v>3</v>
      </c>
      <c r="AM77">
        <f t="shared" si="21"/>
        <v>68.666666666666671</v>
      </c>
      <c r="AO77" s="21"/>
      <c r="AP77">
        <v>204</v>
      </c>
      <c r="AQ77">
        <v>4</v>
      </c>
      <c r="AR77">
        <f t="shared" si="22"/>
        <v>51</v>
      </c>
      <c r="AT77" s="21"/>
      <c r="AU77">
        <v>162</v>
      </c>
      <c r="AV77">
        <v>4</v>
      </c>
      <c r="AW77">
        <f t="shared" si="23"/>
        <v>40.5</v>
      </c>
      <c r="AY77" s="21"/>
      <c r="AZ77">
        <v>277</v>
      </c>
      <c r="BA77">
        <v>7</v>
      </c>
      <c r="BB77">
        <f t="shared" si="24"/>
        <v>39.571428571428569</v>
      </c>
      <c r="BD77" s="21">
        <v>10</v>
      </c>
      <c r="BE77">
        <v>251</v>
      </c>
      <c r="BF77">
        <v>4</v>
      </c>
      <c r="BG77">
        <f t="shared" si="25"/>
        <v>62.75</v>
      </c>
      <c r="BI77" s="21"/>
      <c r="BJ77">
        <v>168</v>
      </c>
      <c r="BK77">
        <v>4</v>
      </c>
      <c r="BL77">
        <f t="shared" si="26"/>
        <v>42</v>
      </c>
      <c r="BN77" s="21"/>
      <c r="BO77">
        <v>125</v>
      </c>
      <c r="BP77">
        <v>5</v>
      </c>
      <c r="BQ77">
        <f t="shared" si="27"/>
        <v>25</v>
      </c>
    </row>
    <row r="78" spans="2:69" x14ac:dyDescent="0.2">
      <c r="B78" s="21"/>
      <c r="C78">
        <v>215</v>
      </c>
      <c r="D78">
        <v>3</v>
      </c>
      <c r="E78" s="1">
        <f t="shared" si="15"/>
        <v>71.666666666666671</v>
      </c>
      <c r="F78" s="21"/>
      <c r="G78">
        <v>166</v>
      </c>
      <c r="H78">
        <v>2</v>
      </c>
      <c r="I78" s="1">
        <f t="shared" si="16"/>
        <v>83</v>
      </c>
      <c r="K78" s="21">
        <v>9</v>
      </c>
      <c r="L78">
        <v>502</v>
      </c>
      <c r="M78">
        <v>5</v>
      </c>
      <c r="N78" s="1">
        <f t="shared" si="17"/>
        <v>100.4</v>
      </c>
      <c r="P78" s="2"/>
      <c r="S78" s="1"/>
      <c r="Z78" s="21"/>
      <c r="AA78">
        <v>172</v>
      </c>
      <c r="AB78">
        <v>4</v>
      </c>
      <c r="AC78" s="1">
        <f t="shared" si="19"/>
        <v>43</v>
      </c>
      <c r="AE78" s="24"/>
      <c r="AF78">
        <v>160</v>
      </c>
      <c r="AG78" s="14">
        <v>4</v>
      </c>
      <c r="AH78">
        <f t="shared" si="20"/>
        <v>40</v>
      </c>
      <c r="AJ78" s="21"/>
      <c r="AK78">
        <v>208</v>
      </c>
      <c r="AL78">
        <v>3</v>
      </c>
      <c r="AM78">
        <f t="shared" si="21"/>
        <v>69.333333333333329</v>
      </c>
      <c r="AO78" s="21"/>
      <c r="AP78">
        <v>204</v>
      </c>
      <c r="AQ78">
        <v>5</v>
      </c>
      <c r="AR78">
        <f t="shared" si="22"/>
        <v>40.799999999999997</v>
      </c>
      <c r="AT78" s="21"/>
      <c r="AU78">
        <v>165</v>
      </c>
      <c r="AV78">
        <v>4</v>
      </c>
      <c r="AW78">
        <f t="shared" si="23"/>
        <v>41.25</v>
      </c>
      <c r="AY78" s="21">
        <v>10</v>
      </c>
      <c r="AZ78">
        <v>259</v>
      </c>
      <c r="BA78">
        <v>7</v>
      </c>
      <c r="BB78">
        <f t="shared" si="24"/>
        <v>37</v>
      </c>
      <c r="BD78" s="21"/>
      <c r="BE78">
        <v>267</v>
      </c>
      <c r="BF78">
        <v>5</v>
      </c>
      <c r="BG78">
        <f t="shared" si="25"/>
        <v>53.4</v>
      </c>
      <c r="BI78" s="21"/>
      <c r="BJ78">
        <v>251</v>
      </c>
      <c r="BK78">
        <v>5</v>
      </c>
      <c r="BL78">
        <f t="shared" si="26"/>
        <v>50.2</v>
      </c>
      <c r="BN78" s="21"/>
      <c r="BO78">
        <v>115</v>
      </c>
      <c r="BP78">
        <v>4</v>
      </c>
      <c r="BQ78">
        <f t="shared" si="27"/>
        <v>28.75</v>
      </c>
    </row>
    <row r="79" spans="2:69" x14ac:dyDescent="0.2">
      <c r="B79" s="21"/>
      <c r="C79">
        <v>297</v>
      </c>
      <c r="D79">
        <v>4</v>
      </c>
      <c r="E79" s="1">
        <f t="shared" si="15"/>
        <v>74.25</v>
      </c>
      <c r="F79" s="21"/>
      <c r="G79">
        <v>168</v>
      </c>
      <c r="H79">
        <v>4</v>
      </c>
      <c r="I79" s="1">
        <f t="shared" si="16"/>
        <v>42</v>
      </c>
      <c r="K79" s="21"/>
      <c r="L79">
        <v>502</v>
      </c>
      <c r="M79">
        <v>7</v>
      </c>
      <c r="N79" s="1">
        <f t="shared" si="17"/>
        <v>71.714285714285708</v>
      </c>
      <c r="P79" s="2"/>
      <c r="S79" s="1"/>
      <c r="X79" s="11">
        <f>AVERAGE(X3:X77)</f>
        <v>69.838732563732592</v>
      </c>
      <c r="Z79" s="21"/>
      <c r="AA79">
        <v>174</v>
      </c>
      <c r="AB79">
        <v>4</v>
      </c>
      <c r="AC79" s="1">
        <f t="shared" si="19"/>
        <v>43.5</v>
      </c>
      <c r="AE79" s="24"/>
      <c r="AF79">
        <v>157</v>
      </c>
      <c r="AG79" s="14">
        <v>4</v>
      </c>
      <c r="AH79">
        <f t="shared" si="20"/>
        <v>39.25</v>
      </c>
      <c r="AJ79" s="21">
        <v>9</v>
      </c>
      <c r="AK79">
        <v>309</v>
      </c>
      <c r="AL79">
        <v>4</v>
      </c>
      <c r="AM79">
        <f t="shared" si="21"/>
        <v>77.25</v>
      </c>
      <c r="AO79" s="21"/>
      <c r="AP79">
        <v>205</v>
      </c>
      <c r="AQ79">
        <v>5</v>
      </c>
      <c r="AR79">
        <f t="shared" si="22"/>
        <v>41</v>
      </c>
      <c r="AT79" s="21"/>
      <c r="AU79">
        <v>166</v>
      </c>
      <c r="AV79">
        <v>5</v>
      </c>
      <c r="AW79">
        <f t="shared" si="23"/>
        <v>33.200000000000003</v>
      </c>
      <c r="AY79" s="21"/>
      <c r="AZ79">
        <v>174</v>
      </c>
      <c r="BA79">
        <v>3</v>
      </c>
      <c r="BB79">
        <f t="shared" si="24"/>
        <v>58</v>
      </c>
      <c r="BD79" s="21"/>
      <c r="BE79">
        <v>250</v>
      </c>
      <c r="BF79">
        <v>6</v>
      </c>
      <c r="BG79">
        <f t="shared" si="25"/>
        <v>41.666666666666664</v>
      </c>
      <c r="BI79" s="21"/>
      <c r="BJ79">
        <v>213</v>
      </c>
      <c r="BK79">
        <v>4</v>
      </c>
      <c r="BL79">
        <f t="shared" si="26"/>
        <v>53.25</v>
      </c>
      <c r="BN79" s="21"/>
      <c r="BO79">
        <v>156</v>
      </c>
      <c r="BP79">
        <v>4</v>
      </c>
      <c r="BQ79">
        <f t="shared" si="27"/>
        <v>39</v>
      </c>
    </row>
    <row r="80" spans="2:69" x14ac:dyDescent="0.2">
      <c r="B80" s="21"/>
      <c r="C80">
        <v>343</v>
      </c>
      <c r="D80">
        <v>5</v>
      </c>
      <c r="E80" s="1">
        <f t="shared" si="15"/>
        <v>68.599999999999994</v>
      </c>
      <c r="F80" s="21">
        <v>9</v>
      </c>
      <c r="G80">
        <v>249</v>
      </c>
      <c r="H80">
        <v>4</v>
      </c>
      <c r="I80" s="1">
        <f t="shared" si="16"/>
        <v>62.25</v>
      </c>
      <c r="K80" s="21"/>
      <c r="L80">
        <v>498</v>
      </c>
      <c r="M80">
        <v>7</v>
      </c>
      <c r="N80" s="1">
        <f t="shared" si="17"/>
        <v>71.142857142857139</v>
      </c>
      <c r="P80" s="2"/>
      <c r="S80" s="1"/>
      <c r="X80" s="1">
        <f>STDEV(X3:X77)</f>
        <v>12.540959202546809</v>
      </c>
      <c r="Z80" s="21"/>
      <c r="AA80">
        <v>173</v>
      </c>
      <c r="AB80">
        <v>4</v>
      </c>
      <c r="AC80" s="1">
        <f t="shared" si="19"/>
        <v>43.25</v>
      </c>
      <c r="AE80" s="24"/>
      <c r="AF80">
        <v>126</v>
      </c>
      <c r="AG80" s="14">
        <v>4</v>
      </c>
      <c r="AH80">
        <f t="shared" si="20"/>
        <v>31.5</v>
      </c>
      <c r="AJ80" s="21"/>
      <c r="AK80">
        <v>310</v>
      </c>
      <c r="AL80">
        <v>5</v>
      </c>
      <c r="AM80">
        <f t="shared" si="21"/>
        <v>62</v>
      </c>
      <c r="AO80" s="21">
        <v>9</v>
      </c>
      <c r="AP80">
        <v>310</v>
      </c>
      <c r="AQ80">
        <v>8</v>
      </c>
      <c r="AR80">
        <f t="shared" si="22"/>
        <v>38.75</v>
      </c>
      <c r="AT80" s="21"/>
      <c r="AU80">
        <v>165</v>
      </c>
      <c r="AV80">
        <v>4</v>
      </c>
      <c r="AW80">
        <f t="shared" si="23"/>
        <v>41.25</v>
      </c>
      <c r="AY80" s="21"/>
      <c r="AZ80">
        <v>165</v>
      </c>
      <c r="BA80">
        <v>3</v>
      </c>
      <c r="BB80">
        <f t="shared" si="24"/>
        <v>55</v>
      </c>
      <c r="BD80" s="21"/>
      <c r="BE80">
        <v>166</v>
      </c>
      <c r="BF80">
        <v>4</v>
      </c>
      <c r="BG80">
        <f t="shared" si="25"/>
        <v>41.5</v>
      </c>
      <c r="BN80" s="21"/>
      <c r="BO80">
        <v>215</v>
      </c>
      <c r="BP80">
        <v>5</v>
      </c>
      <c r="BQ80">
        <f t="shared" si="27"/>
        <v>43</v>
      </c>
    </row>
    <row r="81" spans="2:69" x14ac:dyDescent="0.2">
      <c r="B81" s="10"/>
      <c r="E81" s="1"/>
      <c r="F81" s="21"/>
      <c r="G81">
        <v>249</v>
      </c>
      <c r="H81">
        <v>4</v>
      </c>
      <c r="I81" s="1">
        <f t="shared" si="16"/>
        <v>62.25</v>
      </c>
      <c r="K81" s="21"/>
      <c r="L81">
        <v>494</v>
      </c>
      <c r="M81">
        <v>7</v>
      </c>
      <c r="N81" s="1">
        <f t="shared" si="17"/>
        <v>70.571428571428569</v>
      </c>
      <c r="P81" s="2"/>
      <c r="S81" s="1"/>
      <c r="X81" s="1">
        <f>X80/SQRT(75)</f>
        <v>1.4481052342973026</v>
      </c>
      <c r="Z81" s="21"/>
      <c r="AA81">
        <v>276</v>
      </c>
      <c r="AB81">
        <v>7</v>
      </c>
      <c r="AC81" s="1">
        <f t="shared" si="19"/>
        <v>39.428571428571431</v>
      </c>
      <c r="AE81" s="24"/>
      <c r="AF81">
        <v>157</v>
      </c>
      <c r="AG81" s="14">
        <v>4</v>
      </c>
      <c r="AH81">
        <f t="shared" si="20"/>
        <v>39.25</v>
      </c>
      <c r="AJ81" s="21"/>
      <c r="AK81">
        <v>307</v>
      </c>
      <c r="AL81">
        <v>6</v>
      </c>
      <c r="AM81">
        <f t="shared" si="21"/>
        <v>51.166666666666664</v>
      </c>
      <c r="AO81" s="21"/>
      <c r="AP81">
        <v>306</v>
      </c>
      <c r="AQ81">
        <v>7</v>
      </c>
      <c r="AR81">
        <f t="shared" si="22"/>
        <v>43.714285714285715</v>
      </c>
      <c r="AT81" s="21"/>
      <c r="AU81">
        <v>168</v>
      </c>
      <c r="AV81">
        <v>4</v>
      </c>
      <c r="AW81">
        <f t="shared" si="23"/>
        <v>42</v>
      </c>
      <c r="AY81" s="21"/>
      <c r="AZ81">
        <v>164</v>
      </c>
      <c r="BA81">
        <v>4</v>
      </c>
      <c r="BB81">
        <f t="shared" si="24"/>
        <v>41</v>
      </c>
      <c r="BD81" s="21"/>
      <c r="BE81">
        <v>166</v>
      </c>
      <c r="BF81">
        <v>4</v>
      </c>
      <c r="BG81">
        <f t="shared" si="25"/>
        <v>41.5</v>
      </c>
      <c r="BL81" s="33">
        <f>AVERAGE(BL3:BL79)</f>
        <v>42.291326530612245</v>
      </c>
      <c r="BN81" s="21">
        <v>13</v>
      </c>
      <c r="BO81">
        <v>113</v>
      </c>
      <c r="BP81">
        <v>6</v>
      </c>
      <c r="BQ81">
        <f t="shared" si="27"/>
        <v>18.833333333333332</v>
      </c>
    </row>
    <row r="82" spans="2:69" x14ac:dyDescent="0.2">
      <c r="B82" s="10"/>
      <c r="E82" s="1"/>
      <c r="F82" s="21"/>
      <c r="G82">
        <v>249</v>
      </c>
      <c r="H82">
        <v>7</v>
      </c>
      <c r="I82" s="1">
        <f t="shared" si="16"/>
        <v>35.571428571428569</v>
      </c>
      <c r="K82" s="21"/>
      <c r="L82">
        <v>504</v>
      </c>
      <c r="M82">
        <v>5</v>
      </c>
      <c r="N82" s="1">
        <f t="shared" si="17"/>
        <v>100.8</v>
      </c>
      <c r="P82" s="2"/>
      <c r="S82" s="1"/>
      <c r="X82" s="11">
        <f>1.96*X81</f>
        <v>2.8382862592227132</v>
      </c>
      <c r="Z82" s="21">
        <v>11</v>
      </c>
      <c r="AA82">
        <v>105</v>
      </c>
      <c r="AB82">
        <v>3</v>
      </c>
      <c r="AC82" s="1">
        <f t="shared" si="19"/>
        <v>35</v>
      </c>
      <c r="AE82" s="24"/>
      <c r="AF82">
        <v>140</v>
      </c>
      <c r="AG82" s="14">
        <v>4</v>
      </c>
      <c r="AH82">
        <f t="shared" si="20"/>
        <v>35</v>
      </c>
      <c r="AJ82" s="21"/>
      <c r="AK82">
        <v>310</v>
      </c>
      <c r="AL82">
        <v>4</v>
      </c>
      <c r="AM82">
        <f t="shared" si="21"/>
        <v>77.5</v>
      </c>
      <c r="AO82" s="21"/>
      <c r="AP82">
        <v>311</v>
      </c>
      <c r="AQ82">
        <v>7</v>
      </c>
      <c r="AR82">
        <f t="shared" si="22"/>
        <v>44.428571428571431</v>
      </c>
      <c r="AT82" s="21">
        <v>12</v>
      </c>
      <c r="AU82">
        <v>256</v>
      </c>
      <c r="AV82">
        <v>6</v>
      </c>
      <c r="AW82">
        <f t="shared" si="23"/>
        <v>42.666666666666664</v>
      </c>
      <c r="AY82" s="21"/>
      <c r="AZ82">
        <v>165</v>
      </c>
      <c r="BA82">
        <v>3</v>
      </c>
      <c r="BB82">
        <f t="shared" si="24"/>
        <v>55</v>
      </c>
      <c r="BD82" s="21"/>
      <c r="BE82">
        <v>164</v>
      </c>
      <c r="BF82">
        <v>4</v>
      </c>
      <c r="BG82">
        <f t="shared" si="25"/>
        <v>41</v>
      </c>
      <c r="BL82">
        <f>STDEV(BL3:BL79)</f>
        <v>10.0095970232905</v>
      </c>
      <c r="BN82" s="21"/>
      <c r="BO82">
        <v>135</v>
      </c>
      <c r="BP82">
        <v>3</v>
      </c>
      <c r="BQ82">
        <f t="shared" si="27"/>
        <v>45</v>
      </c>
    </row>
    <row r="83" spans="2:69" x14ac:dyDescent="0.2">
      <c r="B83" s="10"/>
      <c r="E83" s="1"/>
      <c r="F83" s="21"/>
      <c r="G83">
        <v>248</v>
      </c>
      <c r="H83">
        <v>3</v>
      </c>
      <c r="I83" s="1">
        <f t="shared" si="16"/>
        <v>82.666666666666671</v>
      </c>
      <c r="K83" s="21"/>
      <c r="L83">
        <v>331</v>
      </c>
      <c r="M83">
        <v>4</v>
      </c>
      <c r="N83" s="1">
        <f t="shared" si="17"/>
        <v>82.75</v>
      </c>
      <c r="P83" s="2"/>
      <c r="S83" s="1"/>
      <c r="Z83" s="21"/>
      <c r="AA83">
        <v>175</v>
      </c>
      <c r="AB83">
        <v>3</v>
      </c>
      <c r="AC83" s="1">
        <f t="shared" si="19"/>
        <v>58.333333333333336</v>
      </c>
      <c r="AE83" s="24"/>
      <c r="AF83">
        <v>188</v>
      </c>
      <c r="AG83" s="14">
        <v>5</v>
      </c>
      <c r="AH83">
        <f t="shared" si="20"/>
        <v>37.6</v>
      </c>
      <c r="AJ83" s="21"/>
      <c r="AK83">
        <v>310</v>
      </c>
      <c r="AL83">
        <v>4</v>
      </c>
      <c r="AM83">
        <f t="shared" si="21"/>
        <v>77.5</v>
      </c>
      <c r="AO83" s="21"/>
      <c r="AP83">
        <v>307</v>
      </c>
      <c r="AQ83">
        <v>10</v>
      </c>
      <c r="AR83">
        <f t="shared" si="22"/>
        <v>30.7</v>
      </c>
      <c r="AT83" s="21"/>
      <c r="AU83">
        <v>262</v>
      </c>
      <c r="AV83">
        <v>7</v>
      </c>
      <c r="AW83">
        <f t="shared" si="23"/>
        <v>37.428571428571431</v>
      </c>
      <c r="AY83" s="21"/>
      <c r="AZ83">
        <v>170</v>
      </c>
      <c r="BA83">
        <v>2</v>
      </c>
      <c r="BB83">
        <f t="shared" si="24"/>
        <v>85</v>
      </c>
      <c r="BD83" s="21"/>
      <c r="BE83">
        <v>166</v>
      </c>
      <c r="BF83">
        <v>3</v>
      </c>
      <c r="BG83">
        <f t="shared" si="25"/>
        <v>55.333333333333336</v>
      </c>
      <c r="BL83">
        <f>BL82/SQRT(77)</f>
        <v>1.1406994469028613</v>
      </c>
      <c r="BN83" s="21"/>
      <c r="BO83">
        <v>64</v>
      </c>
      <c r="BP83">
        <v>2</v>
      </c>
      <c r="BQ83">
        <f t="shared" si="27"/>
        <v>32</v>
      </c>
    </row>
    <row r="84" spans="2:69" x14ac:dyDescent="0.2">
      <c r="B84" s="10"/>
      <c r="E84" s="13">
        <f>AVERAGE(E3:E80)</f>
        <v>70.899796499796508</v>
      </c>
      <c r="F84" s="21"/>
      <c r="G84">
        <v>249</v>
      </c>
      <c r="H84">
        <v>4</v>
      </c>
      <c r="I84" s="1">
        <f t="shared" si="16"/>
        <v>62.25</v>
      </c>
      <c r="K84" s="21"/>
      <c r="L84">
        <v>333</v>
      </c>
      <c r="M84">
        <v>4</v>
      </c>
      <c r="N84" s="1">
        <f t="shared" si="17"/>
        <v>83.25</v>
      </c>
      <c r="P84" s="2"/>
      <c r="S84" s="1"/>
      <c r="Z84" s="21"/>
      <c r="AA84">
        <v>175</v>
      </c>
      <c r="AB84">
        <v>5</v>
      </c>
      <c r="AC84" s="1">
        <f t="shared" si="19"/>
        <v>35</v>
      </c>
      <c r="AE84" s="24">
        <v>10</v>
      </c>
      <c r="AF84">
        <v>240</v>
      </c>
      <c r="AG84" s="14">
        <v>5</v>
      </c>
      <c r="AH84">
        <f t="shared" si="20"/>
        <v>48</v>
      </c>
      <c r="AJ84" s="21"/>
      <c r="AK84">
        <v>206</v>
      </c>
      <c r="AL84">
        <v>2</v>
      </c>
      <c r="AM84">
        <f t="shared" si="21"/>
        <v>103</v>
      </c>
      <c r="AO84" s="21"/>
      <c r="AP84">
        <v>204</v>
      </c>
      <c r="AQ84">
        <v>5</v>
      </c>
      <c r="AR84">
        <f t="shared" si="22"/>
        <v>40.799999999999997</v>
      </c>
      <c r="AT84" s="21"/>
      <c r="AU84">
        <v>255</v>
      </c>
      <c r="AV84">
        <v>5</v>
      </c>
      <c r="AW84">
        <f t="shared" si="23"/>
        <v>51</v>
      </c>
      <c r="AY84" s="21"/>
      <c r="AZ84">
        <v>250</v>
      </c>
      <c r="BA84">
        <v>5</v>
      </c>
      <c r="BB84">
        <f t="shared" si="24"/>
        <v>50</v>
      </c>
      <c r="BD84" s="21"/>
      <c r="BE84">
        <v>167</v>
      </c>
      <c r="BF84">
        <v>5</v>
      </c>
      <c r="BG84">
        <f t="shared" si="25"/>
        <v>33.4</v>
      </c>
      <c r="BL84" s="33">
        <f>1.96*BL83</f>
        <v>2.2357709159296082</v>
      </c>
      <c r="BN84" s="21"/>
      <c r="BO84">
        <v>204</v>
      </c>
      <c r="BP84">
        <v>7</v>
      </c>
      <c r="BQ84">
        <f t="shared" si="27"/>
        <v>29.142857142857142</v>
      </c>
    </row>
    <row r="85" spans="2:69" x14ac:dyDescent="0.2">
      <c r="B85" s="10"/>
      <c r="E85" s="1">
        <f>STDEV(E3:E80)</f>
        <v>21.180312000639237</v>
      </c>
      <c r="F85" s="21"/>
      <c r="G85">
        <v>166</v>
      </c>
      <c r="H85">
        <v>3</v>
      </c>
      <c r="I85" s="1">
        <f t="shared" si="16"/>
        <v>55.333333333333336</v>
      </c>
      <c r="K85" s="21"/>
      <c r="L85">
        <v>330</v>
      </c>
      <c r="M85">
        <v>4</v>
      </c>
      <c r="N85" s="1">
        <f t="shared" si="17"/>
        <v>82.5</v>
      </c>
      <c r="P85" s="2"/>
      <c r="S85" s="1"/>
      <c r="Z85" s="21"/>
      <c r="AA85">
        <v>174</v>
      </c>
      <c r="AB85">
        <v>4</v>
      </c>
      <c r="AC85" s="1">
        <f t="shared" si="19"/>
        <v>43.5</v>
      </c>
      <c r="AE85" s="24"/>
      <c r="AF85">
        <v>208</v>
      </c>
      <c r="AG85" s="14">
        <v>4</v>
      </c>
      <c r="AH85">
        <f t="shared" si="20"/>
        <v>52</v>
      </c>
      <c r="AJ85" s="21"/>
      <c r="AK85">
        <v>204</v>
      </c>
      <c r="AL85">
        <v>3</v>
      </c>
      <c r="AM85">
        <f t="shared" si="21"/>
        <v>68</v>
      </c>
      <c r="AO85" s="21"/>
      <c r="AP85">
        <v>204</v>
      </c>
      <c r="AQ85">
        <v>3</v>
      </c>
      <c r="AR85">
        <f t="shared" si="22"/>
        <v>68</v>
      </c>
      <c r="AT85" s="21"/>
      <c r="AU85">
        <v>291</v>
      </c>
      <c r="AV85">
        <v>8</v>
      </c>
      <c r="AW85">
        <f t="shared" si="23"/>
        <v>36.375</v>
      </c>
      <c r="AY85" s="21"/>
      <c r="AZ85">
        <v>250</v>
      </c>
      <c r="BA85">
        <v>5</v>
      </c>
      <c r="BB85">
        <f t="shared" si="24"/>
        <v>50</v>
      </c>
      <c r="BD85" s="21"/>
      <c r="BE85">
        <v>289</v>
      </c>
      <c r="BF85">
        <v>8</v>
      </c>
      <c r="BG85">
        <f t="shared" si="25"/>
        <v>36.125</v>
      </c>
      <c r="BN85" s="21"/>
      <c r="BO85">
        <v>143</v>
      </c>
      <c r="BP85">
        <v>5</v>
      </c>
      <c r="BQ85">
        <f t="shared" si="27"/>
        <v>28.6</v>
      </c>
    </row>
    <row r="86" spans="2:69" x14ac:dyDescent="0.2">
      <c r="B86" s="10"/>
      <c r="E86" s="1">
        <f>E85/SQRT(78)</f>
        <v>2.3981980854340983</v>
      </c>
      <c r="F86" s="21"/>
      <c r="G86">
        <v>165</v>
      </c>
      <c r="H86">
        <v>3</v>
      </c>
      <c r="I86" s="1">
        <f t="shared" si="16"/>
        <v>55</v>
      </c>
      <c r="K86" s="21"/>
      <c r="L86">
        <v>338</v>
      </c>
      <c r="M86">
        <v>4</v>
      </c>
      <c r="N86" s="1">
        <f t="shared" si="17"/>
        <v>84.5</v>
      </c>
      <c r="P86" s="2"/>
      <c r="S86" s="1"/>
      <c r="Z86" s="21"/>
      <c r="AA86">
        <v>270</v>
      </c>
      <c r="AB86">
        <v>6</v>
      </c>
      <c r="AC86" s="1">
        <f t="shared" si="19"/>
        <v>45</v>
      </c>
      <c r="AE86" s="24"/>
      <c r="AF86">
        <v>165</v>
      </c>
      <c r="AG86" s="14">
        <v>4</v>
      </c>
      <c r="AH86">
        <f t="shared" si="20"/>
        <v>41.25</v>
      </c>
      <c r="AJ86" s="21"/>
      <c r="AK86">
        <v>204</v>
      </c>
      <c r="AL86">
        <v>4</v>
      </c>
      <c r="AM86">
        <f t="shared" si="21"/>
        <v>51</v>
      </c>
      <c r="AO86" s="21"/>
      <c r="AP86">
        <v>205</v>
      </c>
      <c r="AQ86">
        <v>4</v>
      </c>
      <c r="AR86">
        <f t="shared" si="22"/>
        <v>51.25</v>
      </c>
      <c r="AT86" s="21"/>
      <c r="AU86">
        <v>167</v>
      </c>
      <c r="AV86">
        <v>3</v>
      </c>
      <c r="AW86">
        <f t="shared" si="23"/>
        <v>55.666666666666664</v>
      </c>
      <c r="AY86" s="21">
        <v>11</v>
      </c>
      <c r="AZ86">
        <v>251</v>
      </c>
      <c r="BA86">
        <v>5</v>
      </c>
      <c r="BB86">
        <f t="shared" si="24"/>
        <v>50.2</v>
      </c>
      <c r="BD86" s="21"/>
      <c r="BE86">
        <v>270</v>
      </c>
      <c r="BF86">
        <v>6</v>
      </c>
      <c r="BG86">
        <f t="shared" si="25"/>
        <v>45</v>
      </c>
      <c r="BN86" s="21"/>
      <c r="BO86">
        <v>162</v>
      </c>
      <c r="BP86">
        <v>6</v>
      </c>
      <c r="BQ86">
        <f t="shared" si="27"/>
        <v>27</v>
      </c>
    </row>
    <row r="87" spans="2:69" x14ac:dyDescent="0.2">
      <c r="B87" s="10"/>
      <c r="E87" s="13">
        <f>1.96*E86</f>
        <v>4.7004682474508321</v>
      </c>
      <c r="F87" s="21"/>
      <c r="G87">
        <v>167</v>
      </c>
      <c r="H87">
        <v>4</v>
      </c>
      <c r="I87" s="1">
        <f t="shared" si="16"/>
        <v>41.75</v>
      </c>
      <c r="K87" s="21"/>
      <c r="L87">
        <v>334</v>
      </c>
      <c r="M87">
        <v>6</v>
      </c>
      <c r="N87" s="1">
        <f t="shared" si="17"/>
        <v>55.666666666666664</v>
      </c>
      <c r="P87" s="2"/>
      <c r="S87" s="1"/>
      <c r="Z87" s="21"/>
      <c r="AA87">
        <v>262</v>
      </c>
      <c r="AB87">
        <v>4</v>
      </c>
      <c r="AC87" s="1">
        <f t="shared" si="19"/>
        <v>65.5</v>
      </c>
      <c r="AE87" s="24"/>
      <c r="AF87">
        <v>160</v>
      </c>
      <c r="AG87" s="14">
        <v>4</v>
      </c>
      <c r="AH87">
        <f t="shared" si="20"/>
        <v>40</v>
      </c>
      <c r="AJ87" s="21"/>
      <c r="AK87">
        <v>206</v>
      </c>
      <c r="AL87">
        <v>4</v>
      </c>
      <c r="AM87">
        <f t="shared" si="21"/>
        <v>51.5</v>
      </c>
      <c r="AO87" s="21"/>
      <c r="AP87">
        <v>205</v>
      </c>
      <c r="AQ87">
        <v>5</v>
      </c>
      <c r="AR87">
        <f t="shared" si="22"/>
        <v>41</v>
      </c>
      <c r="AT87" s="21"/>
      <c r="AU87">
        <v>167</v>
      </c>
      <c r="AV87">
        <v>4</v>
      </c>
      <c r="AW87">
        <f t="shared" si="23"/>
        <v>41.75</v>
      </c>
      <c r="AY87" s="21"/>
      <c r="AZ87">
        <v>249</v>
      </c>
      <c r="BA87">
        <v>5</v>
      </c>
      <c r="BB87">
        <f t="shared" si="24"/>
        <v>49.8</v>
      </c>
      <c r="BD87" s="21">
        <v>11</v>
      </c>
      <c r="BE87">
        <v>172</v>
      </c>
      <c r="BF87">
        <v>4</v>
      </c>
      <c r="BG87">
        <f t="shared" si="25"/>
        <v>43</v>
      </c>
      <c r="BN87" s="21">
        <v>14</v>
      </c>
      <c r="BO87">
        <v>140</v>
      </c>
      <c r="BP87">
        <v>6</v>
      </c>
      <c r="BQ87">
        <f t="shared" si="27"/>
        <v>23.333333333333332</v>
      </c>
    </row>
    <row r="88" spans="2:69" x14ac:dyDescent="0.2">
      <c r="B88" s="10"/>
      <c r="E88" s="1"/>
      <c r="F88" s="21"/>
      <c r="G88">
        <v>166</v>
      </c>
      <c r="H88">
        <v>2</v>
      </c>
      <c r="I88" s="1">
        <f t="shared" si="16"/>
        <v>83</v>
      </c>
      <c r="K88" s="21"/>
      <c r="L88">
        <v>333</v>
      </c>
      <c r="M88">
        <v>3</v>
      </c>
      <c r="N88" s="1">
        <f t="shared" si="17"/>
        <v>111</v>
      </c>
      <c r="P88" s="2"/>
      <c r="S88" s="1"/>
      <c r="Z88" s="21"/>
      <c r="AA88">
        <v>256</v>
      </c>
      <c r="AB88">
        <v>6</v>
      </c>
      <c r="AC88" s="1">
        <f t="shared" si="19"/>
        <v>42.666666666666664</v>
      </c>
      <c r="AE88" s="24"/>
      <c r="AF88">
        <v>208</v>
      </c>
      <c r="AG88" s="14">
        <v>5</v>
      </c>
      <c r="AH88">
        <f t="shared" si="20"/>
        <v>41.6</v>
      </c>
      <c r="AJ88" s="21"/>
      <c r="AK88">
        <v>207</v>
      </c>
      <c r="AL88">
        <v>2</v>
      </c>
      <c r="AM88">
        <f t="shared" si="21"/>
        <v>103.5</v>
      </c>
      <c r="AO88" s="21"/>
      <c r="AP88">
        <v>202</v>
      </c>
      <c r="AQ88">
        <v>6</v>
      </c>
      <c r="AR88">
        <f t="shared" si="22"/>
        <v>33.666666666666664</v>
      </c>
      <c r="AT88" s="21"/>
      <c r="AU88">
        <v>168</v>
      </c>
      <c r="AV88">
        <v>4</v>
      </c>
      <c r="AW88">
        <f t="shared" si="23"/>
        <v>42</v>
      </c>
      <c r="AY88" s="21"/>
      <c r="AZ88">
        <v>260</v>
      </c>
      <c r="BA88">
        <v>6</v>
      </c>
      <c r="BB88">
        <f t="shared" si="24"/>
        <v>43.333333333333336</v>
      </c>
      <c r="BD88" s="21"/>
      <c r="BE88">
        <v>175</v>
      </c>
      <c r="BF88">
        <v>4</v>
      </c>
      <c r="BG88">
        <f t="shared" si="25"/>
        <v>43.75</v>
      </c>
      <c r="BN88" s="21"/>
      <c r="BO88">
        <v>92</v>
      </c>
      <c r="BP88">
        <v>3</v>
      </c>
      <c r="BQ88">
        <f t="shared" si="27"/>
        <v>30.666666666666668</v>
      </c>
    </row>
    <row r="89" spans="2:69" x14ac:dyDescent="0.2">
      <c r="B89" s="10"/>
      <c r="E89" s="1"/>
      <c r="F89" s="21">
        <v>10</v>
      </c>
      <c r="G89">
        <v>250</v>
      </c>
      <c r="H89">
        <v>6</v>
      </c>
      <c r="I89" s="1">
        <f t="shared" si="16"/>
        <v>41.666666666666664</v>
      </c>
      <c r="K89" s="21">
        <v>10</v>
      </c>
      <c r="L89">
        <v>493</v>
      </c>
      <c r="M89">
        <v>5</v>
      </c>
      <c r="N89" s="1">
        <f t="shared" si="17"/>
        <v>98.6</v>
      </c>
      <c r="P89" s="2"/>
      <c r="S89" s="1"/>
      <c r="Z89" s="21"/>
      <c r="AA89">
        <v>186</v>
      </c>
      <c r="AB89">
        <v>4</v>
      </c>
      <c r="AC89" s="1">
        <f t="shared" si="19"/>
        <v>46.5</v>
      </c>
      <c r="AE89" s="24"/>
      <c r="AF89">
        <v>173</v>
      </c>
      <c r="AG89" s="14">
        <v>4</v>
      </c>
      <c r="AH89">
        <f t="shared" si="20"/>
        <v>43.25</v>
      </c>
      <c r="AJ89" s="21">
        <v>10</v>
      </c>
      <c r="AK89">
        <v>310</v>
      </c>
      <c r="AL89">
        <v>3</v>
      </c>
      <c r="AM89">
        <f t="shared" si="21"/>
        <v>103.33333333333333</v>
      </c>
      <c r="AO89" s="2"/>
      <c r="AP89">
        <v>308</v>
      </c>
      <c r="AQ89">
        <v>9</v>
      </c>
      <c r="AR89">
        <f t="shared" si="22"/>
        <v>34.222222222222221</v>
      </c>
      <c r="AT89" s="21"/>
      <c r="AU89">
        <v>167</v>
      </c>
      <c r="AV89">
        <v>5</v>
      </c>
      <c r="AW89">
        <f t="shared" si="23"/>
        <v>33.4</v>
      </c>
      <c r="AY89" s="21"/>
      <c r="AZ89">
        <v>271</v>
      </c>
      <c r="BA89">
        <v>7</v>
      </c>
      <c r="BB89">
        <f t="shared" si="24"/>
        <v>38.714285714285715</v>
      </c>
      <c r="BD89" s="21"/>
      <c r="BE89">
        <v>190</v>
      </c>
      <c r="BF89">
        <v>3</v>
      </c>
      <c r="BG89">
        <f t="shared" si="25"/>
        <v>63.333333333333336</v>
      </c>
      <c r="BN89" s="21"/>
      <c r="BO89">
        <v>164</v>
      </c>
      <c r="BP89">
        <v>5</v>
      </c>
      <c r="BQ89">
        <f t="shared" si="27"/>
        <v>32.799999999999997</v>
      </c>
    </row>
    <row r="90" spans="2:69" x14ac:dyDescent="0.2">
      <c r="B90" s="10"/>
      <c r="E90" s="1"/>
      <c r="F90" s="21"/>
      <c r="G90">
        <v>251</v>
      </c>
      <c r="H90">
        <v>6</v>
      </c>
      <c r="I90" s="1">
        <f t="shared" si="16"/>
        <v>41.833333333333336</v>
      </c>
      <c r="K90" s="21"/>
      <c r="L90">
        <v>495</v>
      </c>
      <c r="M90">
        <v>5</v>
      </c>
      <c r="N90" s="1">
        <f t="shared" si="17"/>
        <v>99</v>
      </c>
      <c r="P90" s="2"/>
      <c r="S90" s="1"/>
      <c r="Z90" s="21">
        <v>12</v>
      </c>
      <c r="AA90">
        <v>261</v>
      </c>
      <c r="AB90">
        <v>5</v>
      </c>
      <c r="AC90" s="1">
        <f t="shared" si="19"/>
        <v>52.2</v>
      </c>
      <c r="AJ90" s="21"/>
      <c r="AK90">
        <v>312</v>
      </c>
      <c r="AL90">
        <v>4</v>
      </c>
      <c r="AM90">
        <f t="shared" si="21"/>
        <v>78</v>
      </c>
      <c r="AO90" s="2"/>
      <c r="AP90">
        <v>307</v>
      </c>
      <c r="AQ90">
        <v>7</v>
      </c>
      <c r="AR90">
        <f t="shared" si="22"/>
        <v>43.857142857142854</v>
      </c>
      <c r="AT90" s="21">
        <v>13</v>
      </c>
      <c r="AU90">
        <v>251</v>
      </c>
      <c r="AV90">
        <v>7</v>
      </c>
      <c r="AW90">
        <f t="shared" si="23"/>
        <v>35.857142857142854</v>
      </c>
      <c r="AY90" s="21"/>
      <c r="AZ90">
        <v>167</v>
      </c>
      <c r="BA90">
        <v>2</v>
      </c>
      <c r="BB90">
        <f t="shared" si="24"/>
        <v>83.5</v>
      </c>
      <c r="BD90" s="21"/>
      <c r="BE90">
        <v>167</v>
      </c>
      <c r="BF90">
        <v>3</v>
      </c>
      <c r="BG90">
        <f t="shared" si="25"/>
        <v>55.666666666666664</v>
      </c>
      <c r="BN90" s="21"/>
      <c r="BO90">
        <v>174</v>
      </c>
      <c r="BP90">
        <v>6</v>
      </c>
      <c r="BQ90">
        <f t="shared" si="27"/>
        <v>29</v>
      </c>
    </row>
    <row r="91" spans="2:69" x14ac:dyDescent="0.2">
      <c r="B91" s="10"/>
      <c r="E91" s="1"/>
      <c r="F91" s="21"/>
      <c r="G91">
        <v>248</v>
      </c>
      <c r="H91">
        <v>5</v>
      </c>
      <c r="I91" s="1">
        <f t="shared" si="16"/>
        <v>49.6</v>
      </c>
      <c r="K91" s="21"/>
      <c r="L91">
        <v>489</v>
      </c>
      <c r="M91">
        <v>6</v>
      </c>
      <c r="N91" s="1">
        <f t="shared" si="17"/>
        <v>81.5</v>
      </c>
      <c r="P91" s="2"/>
      <c r="S91" s="1"/>
      <c r="Z91" s="21"/>
      <c r="AA91">
        <v>260</v>
      </c>
      <c r="AB91">
        <v>5</v>
      </c>
      <c r="AC91" s="1">
        <f t="shared" si="19"/>
        <v>52</v>
      </c>
      <c r="AJ91" s="21"/>
      <c r="AK91">
        <v>309</v>
      </c>
      <c r="AL91">
        <v>5</v>
      </c>
      <c r="AM91">
        <f t="shared" si="21"/>
        <v>61.8</v>
      </c>
      <c r="AO91" s="2"/>
      <c r="AP91">
        <v>309</v>
      </c>
      <c r="AQ91">
        <v>6</v>
      </c>
      <c r="AR91">
        <f t="shared" si="22"/>
        <v>51.5</v>
      </c>
      <c r="AT91" s="21"/>
      <c r="AU91">
        <v>256</v>
      </c>
      <c r="AV91">
        <v>4</v>
      </c>
      <c r="AW91">
        <f t="shared" si="23"/>
        <v>64</v>
      </c>
      <c r="AY91" s="21"/>
      <c r="AZ91">
        <v>165</v>
      </c>
      <c r="BA91">
        <v>4</v>
      </c>
      <c r="BB91">
        <f t="shared" si="24"/>
        <v>41.25</v>
      </c>
      <c r="BD91" s="21"/>
      <c r="BE91">
        <v>170</v>
      </c>
      <c r="BF91">
        <v>3</v>
      </c>
      <c r="BG91">
        <f t="shared" si="25"/>
        <v>56.666666666666664</v>
      </c>
      <c r="BN91" s="21"/>
      <c r="BO91">
        <v>109</v>
      </c>
      <c r="BP91">
        <v>3</v>
      </c>
      <c r="BQ91">
        <f t="shared" si="27"/>
        <v>36.333333333333336</v>
      </c>
    </row>
    <row r="92" spans="2:69" x14ac:dyDescent="0.2">
      <c r="B92" s="10"/>
      <c r="E92" s="1"/>
      <c r="F92" s="21"/>
      <c r="G92">
        <v>247</v>
      </c>
      <c r="H92">
        <v>4</v>
      </c>
      <c r="I92" s="1">
        <f t="shared" si="16"/>
        <v>61.75</v>
      </c>
      <c r="K92" s="21"/>
      <c r="L92">
        <v>496</v>
      </c>
      <c r="M92">
        <v>10</v>
      </c>
      <c r="N92" s="1">
        <f t="shared" si="17"/>
        <v>49.6</v>
      </c>
      <c r="P92" s="2"/>
      <c r="S92" s="1"/>
      <c r="Z92" s="21"/>
      <c r="AA92">
        <v>257</v>
      </c>
      <c r="AB92">
        <v>6</v>
      </c>
      <c r="AC92" s="1">
        <f t="shared" si="19"/>
        <v>42.833333333333336</v>
      </c>
      <c r="AH92" s="15">
        <f>AVERAGE(AH3:AH89)</f>
        <v>39.200766283524906</v>
      </c>
      <c r="AJ92" s="21"/>
      <c r="AK92">
        <v>308</v>
      </c>
      <c r="AL92">
        <v>5</v>
      </c>
      <c r="AM92">
        <f t="shared" si="21"/>
        <v>61.6</v>
      </c>
      <c r="AO92" s="2"/>
      <c r="AP92">
        <v>305</v>
      </c>
      <c r="AQ92">
        <v>7</v>
      </c>
      <c r="AR92">
        <f t="shared" si="22"/>
        <v>43.571428571428569</v>
      </c>
      <c r="AT92" s="21"/>
      <c r="AU92">
        <v>247</v>
      </c>
      <c r="AV92">
        <v>6</v>
      </c>
      <c r="AW92">
        <f t="shared" si="23"/>
        <v>41.166666666666664</v>
      </c>
      <c r="AY92" s="21"/>
      <c r="AZ92">
        <v>166</v>
      </c>
      <c r="BA92">
        <v>3</v>
      </c>
      <c r="BB92">
        <f t="shared" si="24"/>
        <v>55.333333333333336</v>
      </c>
      <c r="BD92" s="21"/>
      <c r="BE92">
        <v>252</v>
      </c>
      <c r="BF92">
        <v>7</v>
      </c>
      <c r="BG92">
        <f t="shared" si="25"/>
        <v>36</v>
      </c>
      <c r="BN92" s="21"/>
      <c r="BO92">
        <v>113</v>
      </c>
      <c r="BP92">
        <v>5</v>
      </c>
      <c r="BQ92">
        <f t="shared" si="27"/>
        <v>22.6</v>
      </c>
    </row>
    <row r="93" spans="2:69" x14ac:dyDescent="0.2">
      <c r="B93" s="10"/>
      <c r="E93" s="1"/>
      <c r="F93" s="21"/>
      <c r="G93">
        <v>247</v>
      </c>
      <c r="H93">
        <v>3</v>
      </c>
      <c r="I93" s="1">
        <f t="shared" si="16"/>
        <v>82.333333333333329</v>
      </c>
      <c r="K93" s="21"/>
      <c r="L93">
        <v>490</v>
      </c>
      <c r="M93">
        <v>8</v>
      </c>
      <c r="N93" s="1">
        <f t="shared" si="17"/>
        <v>61.25</v>
      </c>
      <c r="P93" s="2"/>
      <c r="S93" s="1"/>
      <c r="Z93" s="21"/>
      <c r="AA93">
        <v>260</v>
      </c>
      <c r="AB93">
        <v>6</v>
      </c>
      <c r="AC93" s="1">
        <f t="shared" si="19"/>
        <v>43.333333333333336</v>
      </c>
      <c r="AH93">
        <f>STDEV(AH3:AH89)</f>
        <v>8.6383063373545248</v>
      </c>
      <c r="AJ93" s="21"/>
      <c r="AK93">
        <v>203</v>
      </c>
      <c r="AL93">
        <v>4</v>
      </c>
      <c r="AM93">
        <f t="shared" si="21"/>
        <v>50.75</v>
      </c>
      <c r="AO93" s="2"/>
      <c r="AP93">
        <v>203</v>
      </c>
      <c r="AQ93">
        <v>3</v>
      </c>
      <c r="AR93">
        <f t="shared" si="22"/>
        <v>67.666666666666671</v>
      </c>
      <c r="AT93" s="21"/>
      <c r="AU93">
        <v>165</v>
      </c>
      <c r="AV93">
        <v>5</v>
      </c>
      <c r="AW93">
        <f t="shared" si="23"/>
        <v>33</v>
      </c>
      <c r="AY93" s="21"/>
      <c r="AZ93">
        <v>167</v>
      </c>
      <c r="BA93">
        <v>3</v>
      </c>
      <c r="BB93">
        <f t="shared" si="24"/>
        <v>55.666666666666664</v>
      </c>
      <c r="BD93" s="21"/>
      <c r="BE93">
        <v>249</v>
      </c>
      <c r="BF93">
        <v>7</v>
      </c>
      <c r="BG93">
        <f t="shared" si="25"/>
        <v>35.571428571428569</v>
      </c>
      <c r="BN93" s="21"/>
      <c r="BO93">
        <v>181</v>
      </c>
      <c r="BP93">
        <v>3</v>
      </c>
      <c r="BQ93">
        <f t="shared" si="27"/>
        <v>60.333333333333336</v>
      </c>
    </row>
    <row r="94" spans="2:69" x14ac:dyDescent="0.2">
      <c r="B94" s="10"/>
      <c r="E94" s="1"/>
      <c r="F94" s="21"/>
      <c r="G94">
        <v>242</v>
      </c>
      <c r="H94">
        <v>3</v>
      </c>
      <c r="I94" s="1">
        <f t="shared" si="16"/>
        <v>80.666666666666671</v>
      </c>
      <c r="K94" s="21"/>
      <c r="L94">
        <v>494</v>
      </c>
      <c r="M94">
        <v>7</v>
      </c>
      <c r="N94" s="1">
        <f t="shared" si="17"/>
        <v>70.571428571428569</v>
      </c>
      <c r="P94" s="2"/>
      <c r="S94" s="1"/>
      <c r="Z94" s="21"/>
      <c r="AA94">
        <v>171</v>
      </c>
      <c r="AB94">
        <v>3</v>
      </c>
      <c r="AC94" s="1">
        <f t="shared" si="19"/>
        <v>57</v>
      </c>
      <c r="AH94">
        <f>AH93/SQRT(87)</f>
        <v>0.92612365040465461</v>
      </c>
      <c r="AJ94" s="21"/>
      <c r="AK94">
        <v>206</v>
      </c>
      <c r="AL94">
        <v>3</v>
      </c>
      <c r="AM94">
        <f t="shared" si="21"/>
        <v>68.666666666666671</v>
      </c>
      <c r="AO94" s="2"/>
      <c r="AP94">
        <v>204</v>
      </c>
      <c r="AQ94">
        <v>6</v>
      </c>
      <c r="AR94">
        <f t="shared" si="22"/>
        <v>34</v>
      </c>
      <c r="AT94" s="21"/>
      <c r="AU94">
        <v>164</v>
      </c>
      <c r="AV94">
        <v>3</v>
      </c>
      <c r="AW94">
        <f t="shared" si="23"/>
        <v>54.666666666666664</v>
      </c>
      <c r="AY94" s="21"/>
      <c r="AZ94">
        <v>167</v>
      </c>
      <c r="BA94">
        <v>4</v>
      </c>
      <c r="BB94">
        <f t="shared" si="24"/>
        <v>41.75</v>
      </c>
      <c r="BD94" s="21"/>
      <c r="BE94">
        <v>249</v>
      </c>
      <c r="BF94">
        <v>6</v>
      </c>
      <c r="BG94">
        <f t="shared" si="25"/>
        <v>41.5</v>
      </c>
      <c r="BN94" s="2"/>
    </row>
    <row r="95" spans="2:69" x14ac:dyDescent="0.2">
      <c r="B95" s="10"/>
      <c r="E95" s="1"/>
      <c r="F95" s="21"/>
      <c r="G95">
        <v>164</v>
      </c>
      <c r="H95">
        <v>4</v>
      </c>
      <c r="I95" s="1">
        <f t="shared" si="16"/>
        <v>41</v>
      </c>
      <c r="K95" s="21"/>
      <c r="L95">
        <v>327</v>
      </c>
      <c r="M95">
        <v>6</v>
      </c>
      <c r="N95" s="1">
        <f t="shared" si="17"/>
        <v>54.5</v>
      </c>
      <c r="P95" s="2"/>
      <c r="S95" s="1"/>
      <c r="Z95" s="21"/>
      <c r="AA95">
        <v>176</v>
      </c>
      <c r="AB95">
        <v>3</v>
      </c>
      <c r="AC95" s="1">
        <f t="shared" si="19"/>
        <v>58.666666666666664</v>
      </c>
      <c r="AH95" s="15">
        <f>1.96*AH94</f>
        <v>1.8152023547931231</v>
      </c>
      <c r="AJ95" s="21"/>
      <c r="AK95">
        <v>207</v>
      </c>
      <c r="AL95">
        <v>2</v>
      </c>
      <c r="AM95">
        <f t="shared" si="21"/>
        <v>103.5</v>
      </c>
      <c r="AO95" s="2"/>
      <c r="AP95">
        <v>206</v>
      </c>
      <c r="AQ95">
        <v>4</v>
      </c>
      <c r="AR95">
        <f t="shared" si="22"/>
        <v>51.5</v>
      </c>
      <c r="AT95" s="21"/>
      <c r="AU95">
        <v>167</v>
      </c>
      <c r="AV95">
        <v>5</v>
      </c>
      <c r="AW95">
        <f t="shared" si="23"/>
        <v>33.4</v>
      </c>
      <c r="AY95" s="21">
        <v>12</v>
      </c>
      <c r="AZ95">
        <v>256</v>
      </c>
      <c r="BA95">
        <v>6</v>
      </c>
      <c r="BB95">
        <f t="shared" si="24"/>
        <v>42.666666666666664</v>
      </c>
      <c r="BD95" s="21">
        <v>12</v>
      </c>
      <c r="BE95">
        <v>255</v>
      </c>
      <c r="BF95">
        <v>6</v>
      </c>
      <c r="BG95">
        <f t="shared" si="25"/>
        <v>42.5</v>
      </c>
      <c r="BN95" s="2"/>
      <c r="BQ95" s="33">
        <f>AVERAGE(BQ3:BQ93)</f>
        <v>36.420687249258691</v>
      </c>
    </row>
    <row r="96" spans="2:69" x14ac:dyDescent="0.2">
      <c r="B96" s="10"/>
      <c r="E96" s="1"/>
      <c r="F96" s="21"/>
      <c r="G96">
        <v>165</v>
      </c>
      <c r="H96">
        <v>4</v>
      </c>
      <c r="I96" s="1">
        <f t="shared" si="16"/>
        <v>41.25</v>
      </c>
      <c r="K96" s="21"/>
      <c r="L96">
        <v>333</v>
      </c>
      <c r="M96">
        <v>4</v>
      </c>
      <c r="N96" s="1">
        <f t="shared" si="17"/>
        <v>83.25</v>
      </c>
      <c r="P96" s="2"/>
      <c r="S96" s="1"/>
      <c r="Z96" s="21"/>
      <c r="AA96">
        <v>175</v>
      </c>
      <c r="AB96">
        <v>3</v>
      </c>
      <c r="AC96" s="1">
        <f t="shared" si="19"/>
        <v>58.333333333333336</v>
      </c>
      <c r="AJ96" s="21"/>
      <c r="AK96">
        <v>207</v>
      </c>
      <c r="AL96">
        <v>2</v>
      </c>
      <c r="AM96">
        <f t="shared" si="21"/>
        <v>103.5</v>
      </c>
      <c r="AO96" s="2"/>
      <c r="AP96">
        <v>205</v>
      </c>
      <c r="AQ96">
        <v>4</v>
      </c>
      <c r="AR96">
        <f t="shared" si="22"/>
        <v>51.25</v>
      </c>
      <c r="AT96" s="21"/>
      <c r="AU96">
        <v>167</v>
      </c>
      <c r="AV96">
        <v>3</v>
      </c>
      <c r="AW96">
        <f t="shared" si="23"/>
        <v>55.666666666666664</v>
      </c>
      <c r="AY96" s="21"/>
      <c r="AZ96">
        <v>232</v>
      </c>
      <c r="BA96">
        <v>4</v>
      </c>
      <c r="BB96">
        <f t="shared" si="24"/>
        <v>58</v>
      </c>
      <c r="BD96" s="21"/>
      <c r="BE96">
        <v>251</v>
      </c>
      <c r="BF96">
        <v>7</v>
      </c>
      <c r="BG96">
        <f t="shared" si="25"/>
        <v>35.857142857142854</v>
      </c>
      <c r="BN96" s="2"/>
      <c r="BQ96">
        <f>STDEV(BQ3:BQ93)</f>
        <v>11.378881036802492</v>
      </c>
    </row>
    <row r="97" spans="2:69" x14ac:dyDescent="0.2">
      <c r="B97" s="10"/>
      <c r="E97" s="1"/>
      <c r="F97" s="21"/>
      <c r="G97">
        <v>164</v>
      </c>
      <c r="H97">
        <v>4</v>
      </c>
      <c r="I97" s="1">
        <f t="shared" si="16"/>
        <v>41</v>
      </c>
      <c r="K97" s="21"/>
      <c r="L97">
        <v>331</v>
      </c>
      <c r="M97">
        <v>5</v>
      </c>
      <c r="N97" s="1">
        <f t="shared" si="17"/>
        <v>66.2</v>
      </c>
      <c r="P97" s="2"/>
      <c r="S97" s="1"/>
      <c r="Z97" s="21"/>
      <c r="AA97">
        <v>177</v>
      </c>
      <c r="AB97">
        <v>3</v>
      </c>
      <c r="AC97" s="1">
        <f t="shared" si="19"/>
        <v>59</v>
      </c>
      <c r="AJ97" s="21"/>
      <c r="AK97">
        <v>206</v>
      </c>
      <c r="AL97">
        <v>3</v>
      </c>
      <c r="AM97">
        <f t="shared" si="21"/>
        <v>68.666666666666671</v>
      </c>
      <c r="AO97" s="2"/>
      <c r="AP97">
        <v>205</v>
      </c>
      <c r="AQ97">
        <v>5</v>
      </c>
      <c r="AR97">
        <f t="shared" si="22"/>
        <v>41</v>
      </c>
      <c r="AT97" s="21"/>
      <c r="AU97">
        <v>166</v>
      </c>
      <c r="AV97">
        <v>2</v>
      </c>
      <c r="AW97">
        <f t="shared" si="23"/>
        <v>83</v>
      </c>
      <c r="AY97" s="21"/>
      <c r="AZ97">
        <v>259</v>
      </c>
      <c r="BA97">
        <v>5</v>
      </c>
      <c r="BB97">
        <f t="shared" si="24"/>
        <v>51.8</v>
      </c>
      <c r="BD97" s="21"/>
      <c r="BE97">
        <v>252</v>
      </c>
      <c r="BF97">
        <v>4</v>
      </c>
      <c r="BG97">
        <f t="shared" si="25"/>
        <v>63</v>
      </c>
      <c r="BN97" s="2"/>
      <c r="BQ97">
        <f>BQ96/SQRT(91)</f>
        <v>1.1928308449742633</v>
      </c>
    </row>
    <row r="98" spans="2:69" x14ac:dyDescent="0.2">
      <c r="B98" s="10"/>
      <c r="E98" s="1"/>
      <c r="F98" s="21"/>
      <c r="G98">
        <v>163</v>
      </c>
      <c r="H98">
        <v>3</v>
      </c>
      <c r="I98" s="1">
        <f t="shared" si="16"/>
        <v>54.333333333333336</v>
      </c>
      <c r="K98" s="21"/>
      <c r="L98">
        <v>331</v>
      </c>
      <c r="M98">
        <v>4</v>
      </c>
      <c r="N98" s="1">
        <f t="shared" si="17"/>
        <v>82.75</v>
      </c>
      <c r="P98" s="2"/>
      <c r="S98" s="1"/>
      <c r="Z98" s="21"/>
      <c r="AA98">
        <v>175</v>
      </c>
      <c r="AB98">
        <v>4</v>
      </c>
      <c r="AC98" s="1">
        <f t="shared" si="19"/>
        <v>43.75</v>
      </c>
      <c r="AO98" s="2"/>
      <c r="AT98" s="21">
        <v>14</v>
      </c>
      <c r="AU98">
        <v>250</v>
      </c>
      <c r="AV98">
        <v>5</v>
      </c>
      <c r="AW98">
        <f t="shared" si="23"/>
        <v>50</v>
      </c>
      <c r="AY98" s="21"/>
      <c r="AZ98">
        <v>165</v>
      </c>
      <c r="BA98">
        <v>3</v>
      </c>
      <c r="BB98">
        <f t="shared" si="24"/>
        <v>55</v>
      </c>
      <c r="BD98" s="21"/>
      <c r="BE98">
        <v>166</v>
      </c>
      <c r="BF98">
        <v>4</v>
      </c>
      <c r="BG98">
        <f t="shared" si="25"/>
        <v>41.5</v>
      </c>
      <c r="BN98" s="2"/>
      <c r="BQ98" s="33">
        <f>1.96*BQ97</f>
        <v>2.3379484561495558</v>
      </c>
    </row>
    <row r="99" spans="2:69" x14ac:dyDescent="0.2">
      <c r="B99" s="10"/>
      <c r="E99" s="1"/>
      <c r="F99" s="21"/>
      <c r="G99">
        <v>164</v>
      </c>
      <c r="H99">
        <v>2</v>
      </c>
      <c r="I99" s="1">
        <f t="shared" si="16"/>
        <v>82</v>
      </c>
      <c r="K99" s="21"/>
      <c r="L99">
        <v>331</v>
      </c>
      <c r="M99">
        <v>4</v>
      </c>
      <c r="N99" s="1">
        <f t="shared" si="17"/>
        <v>82.75</v>
      </c>
      <c r="P99" s="2"/>
      <c r="S99" s="1"/>
      <c r="Z99" s="21">
        <v>13</v>
      </c>
      <c r="AA99">
        <v>253</v>
      </c>
      <c r="AB99">
        <v>8</v>
      </c>
      <c r="AC99" s="1">
        <f t="shared" si="19"/>
        <v>31.625</v>
      </c>
      <c r="AM99" s="16">
        <f>AVERAGE(AM3:AM97)</f>
        <v>74.573043333333374</v>
      </c>
      <c r="AO99" s="2"/>
      <c r="AR99" s="16">
        <f>AVERAGE(AR3:AR97)</f>
        <v>48.42072681704262</v>
      </c>
      <c r="AT99" s="21"/>
      <c r="AU99">
        <v>249</v>
      </c>
      <c r="AV99">
        <v>4</v>
      </c>
      <c r="AW99">
        <f t="shared" si="23"/>
        <v>62.25</v>
      </c>
      <c r="AY99" s="21"/>
      <c r="AZ99">
        <v>166</v>
      </c>
      <c r="BA99">
        <v>2</v>
      </c>
      <c r="BB99">
        <f t="shared" si="24"/>
        <v>83</v>
      </c>
      <c r="BD99" s="21"/>
      <c r="BE99">
        <v>166</v>
      </c>
      <c r="BF99">
        <v>4</v>
      </c>
      <c r="BG99">
        <f t="shared" si="25"/>
        <v>41.5</v>
      </c>
      <c r="BN99" s="2"/>
    </row>
    <row r="100" spans="2:69" x14ac:dyDescent="0.2">
      <c r="B100" s="10"/>
      <c r="E100" s="1"/>
      <c r="F100" s="21"/>
      <c r="G100">
        <v>165</v>
      </c>
      <c r="H100">
        <v>2</v>
      </c>
      <c r="I100" s="1">
        <f t="shared" si="16"/>
        <v>82.5</v>
      </c>
      <c r="K100" s="21"/>
      <c r="L100">
        <v>329</v>
      </c>
      <c r="M100">
        <v>5</v>
      </c>
      <c r="N100" s="1">
        <f t="shared" si="17"/>
        <v>65.8</v>
      </c>
      <c r="P100" s="2"/>
      <c r="S100" s="1"/>
      <c r="Z100" s="21"/>
      <c r="AA100">
        <v>253</v>
      </c>
      <c r="AB100">
        <v>5</v>
      </c>
      <c r="AC100" s="1">
        <f t="shared" si="19"/>
        <v>50.6</v>
      </c>
      <c r="AM100">
        <f>STDEV(AM3:AM97)</f>
        <v>27.640852871026286</v>
      </c>
      <c r="AO100" s="2"/>
      <c r="AR100">
        <f>STDEV(AR3:AR97)</f>
        <v>11.041079086587105</v>
      </c>
      <c r="AT100" s="21"/>
      <c r="AU100">
        <v>161</v>
      </c>
      <c r="AV100">
        <v>4</v>
      </c>
      <c r="AW100">
        <f t="shared" si="23"/>
        <v>40.25</v>
      </c>
      <c r="AY100" s="21"/>
      <c r="AZ100">
        <v>167</v>
      </c>
      <c r="BA100">
        <v>4</v>
      </c>
      <c r="BB100">
        <f t="shared" si="24"/>
        <v>41.75</v>
      </c>
      <c r="BD100" s="21"/>
      <c r="BE100">
        <v>168</v>
      </c>
      <c r="BF100">
        <v>3</v>
      </c>
      <c r="BG100">
        <f t="shared" si="25"/>
        <v>56</v>
      </c>
      <c r="BN100" s="2"/>
    </row>
    <row r="101" spans="2:69" x14ac:dyDescent="0.2">
      <c r="B101" s="10"/>
      <c r="E101" s="1"/>
      <c r="F101" s="21"/>
      <c r="G101">
        <v>167</v>
      </c>
      <c r="H101">
        <v>1</v>
      </c>
      <c r="I101" s="1">
        <f t="shared" si="16"/>
        <v>167</v>
      </c>
      <c r="K101" s="21"/>
      <c r="L101">
        <v>324</v>
      </c>
      <c r="M101">
        <v>6</v>
      </c>
      <c r="N101" s="1">
        <f t="shared" si="17"/>
        <v>54</v>
      </c>
      <c r="P101" s="2"/>
      <c r="S101" s="1"/>
      <c r="Z101" s="21"/>
      <c r="AA101">
        <v>256</v>
      </c>
      <c r="AB101">
        <v>5</v>
      </c>
      <c r="AC101" s="1">
        <f t="shared" si="19"/>
        <v>51.2</v>
      </c>
      <c r="AM101">
        <f>AM100/SQRT(95)</f>
        <v>2.8358916678843751</v>
      </c>
      <c r="AR101">
        <f>AR100/SQRT(95)</f>
        <v>1.1327908126498498</v>
      </c>
      <c r="AT101" s="21"/>
      <c r="AU101">
        <v>167</v>
      </c>
      <c r="AV101">
        <v>2</v>
      </c>
      <c r="AW101">
        <f t="shared" si="23"/>
        <v>83.5</v>
      </c>
      <c r="AY101" s="21"/>
      <c r="AZ101">
        <v>168</v>
      </c>
      <c r="BA101">
        <v>2</v>
      </c>
      <c r="BB101">
        <f t="shared" si="24"/>
        <v>84</v>
      </c>
      <c r="BD101" s="21"/>
      <c r="BE101">
        <v>165</v>
      </c>
      <c r="BF101">
        <v>2</v>
      </c>
      <c r="BG101">
        <f t="shared" si="25"/>
        <v>82.5</v>
      </c>
      <c r="BN101" s="2"/>
    </row>
    <row r="102" spans="2:69" x14ac:dyDescent="0.2">
      <c r="B102" s="10"/>
      <c r="E102" s="1"/>
      <c r="F102" s="21">
        <v>11</v>
      </c>
      <c r="G102">
        <v>249</v>
      </c>
      <c r="H102">
        <v>3</v>
      </c>
      <c r="I102" s="1">
        <f t="shared" si="16"/>
        <v>83</v>
      </c>
      <c r="K102" s="2"/>
      <c r="N102" s="1"/>
      <c r="P102" s="2"/>
      <c r="S102" s="1"/>
      <c r="Z102" s="21"/>
      <c r="AA102">
        <v>190</v>
      </c>
      <c r="AB102">
        <v>5</v>
      </c>
      <c r="AC102" s="1">
        <f t="shared" si="19"/>
        <v>38</v>
      </c>
      <c r="AM102" s="16">
        <f>AM101*1.96</f>
        <v>5.5583476690533749</v>
      </c>
      <c r="AR102" s="16">
        <f>AR101*1.96</f>
        <v>2.2202699927937055</v>
      </c>
      <c r="AT102" s="21"/>
      <c r="AU102">
        <v>165</v>
      </c>
      <c r="AV102">
        <v>4</v>
      </c>
      <c r="AW102">
        <f t="shared" si="23"/>
        <v>41.25</v>
      </c>
      <c r="AY102" s="21"/>
      <c r="AZ102">
        <v>167</v>
      </c>
      <c r="BA102">
        <v>3</v>
      </c>
      <c r="BB102">
        <f t="shared" si="24"/>
        <v>55.666666666666664</v>
      </c>
      <c r="BD102" s="21"/>
      <c r="BE102">
        <v>168</v>
      </c>
      <c r="BF102">
        <v>3</v>
      </c>
      <c r="BG102">
        <f t="shared" si="25"/>
        <v>56</v>
      </c>
      <c r="BN102" s="2"/>
    </row>
    <row r="103" spans="2:69" x14ac:dyDescent="0.2">
      <c r="B103" s="10"/>
      <c r="E103" s="1"/>
      <c r="F103" s="21"/>
      <c r="G103">
        <v>249</v>
      </c>
      <c r="H103">
        <v>4</v>
      </c>
      <c r="I103" s="1">
        <f t="shared" si="16"/>
        <v>62.25</v>
      </c>
      <c r="K103" s="2"/>
      <c r="N103" s="1"/>
      <c r="P103" s="2"/>
      <c r="S103" s="1"/>
      <c r="Z103" s="21"/>
      <c r="AA103">
        <v>267</v>
      </c>
      <c r="AB103">
        <v>6</v>
      </c>
      <c r="AC103" s="1">
        <f t="shared" si="19"/>
        <v>44.5</v>
      </c>
      <c r="AT103" s="21"/>
      <c r="AU103">
        <v>167</v>
      </c>
      <c r="AV103">
        <v>3</v>
      </c>
      <c r="AW103">
        <f t="shared" si="23"/>
        <v>55.666666666666664</v>
      </c>
      <c r="AY103" s="21"/>
      <c r="AZ103">
        <v>249</v>
      </c>
      <c r="BA103">
        <v>5</v>
      </c>
      <c r="BB103">
        <f t="shared" si="24"/>
        <v>49.8</v>
      </c>
      <c r="BD103" s="21"/>
      <c r="BE103">
        <v>270</v>
      </c>
      <c r="BF103">
        <v>8</v>
      </c>
      <c r="BG103">
        <f t="shared" si="25"/>
        <v>33.75</v>
      </c>
      <c r="BN103" s="2"/>
    </row>
    <row r="104" spans="2:69" x14ac:dyDescent="0.2">
      <c r="B104" s="10"/>
      <c r="E104" s="1"/>
      <c r="F104" s="21"/>
      <c r="G104">
        <v>248</v>
      </c>
      <c r="H104">
        <v>4</v>
      </c>
      <c r="I104" s="1">
        <f t="shared" si="16"/>
        <v>62</v>
      </c>
      <c r="K104" s="2"/>
      <c r="N104" s="1"/>
      <c r="P104" s="2"/>
      <c r="S104" s="1"/>
      <c r="Z104" s="21"/>
      <c r="AA104">
        <v>163</v>
      </c>
      <c r="AB104">
        <v>5</v>
      </c>
      <c r="AC104" s="1">
        <f t="shared" si="19"/>
        <v>32.6</v>
      </c>
      <c r="AT104" s="21"/>
      <c r="AU104">
        <v>257</v>
      </c>
      <c r="AV104">
        <v>6</v>
      </c>
      <c r="AW104">
        <f t="shared" si="23"/>
        <v>42.833333333333336</v>
      </c>
      <c r="AY104" s="2"/>
      <c r="BD104" s="21"/>
      <c r="BE104">
        <v>264</v>
      </c>
      <c r="BF104">
        <v>6</v>
      </c>
      <c r="BG104">
        <f t="shared" si="25"/>
        <v>44</v>
      </c>
      <c r="BN104" s="2"/>
    </row>
    <row r="105" spans="2:69" x14ac:dyDescent="0.2">
      <c r="B105" s="10"/>
      <c r="E105" s="1"/>
      <c r="F105" s="21"/>
      <c r="G105">
        <v>246</v>
      </c>
      <c r="H105">
        <v>5</v>
      </c>
      <c r="I105" s="1">
        <f t="shared" si="16"/>
        <v>49.2</v>
      </c>
      <c r="K105" s="2"/>
      <c r="N105" s="1"/>
      <c r="P105" s="2"/>
      <c r="S105" s="1"/>
      <c r="Z105" s="21"/>
      <c r="AA105">
        <v>167</v>
      </c>
      <c r="AB105">
        <v>3</v>
      </c>
      <c r="AC105" s="1">
        <f t="shared" si="19"/>
        <v>55.666666666666664</v>
      </c>
      <c r="AT105" s="21"/>
      <c r="AU105">
        <v>260</v>
      </c>
      <c r="AV105">
        <v>8</v>
      </c>
      <c r="AW105">
        <f t="shared" si="23"/>
        <v>32.5</v>
      </c>
      <c r="AY105" s="2"/>
      <c r="BD105" s="21">
        <v>13</v>
      </c>
      <c r="BE105">
        <v>269</v>
      </c>
      <c r="BF105">
        <v>6</v>
      </c>
      <c r="BG105">
        <f t="shared" si="25"/>
        <v>44.833333333333336</v>
      </c>
      <c r="BN105" s="2"/>
    </row>
    <row r="106" spans="2:69" x14ac:dyDescent="0.2">
      <c r="B106" s="10"/>
      <c r="E106" s="1"/>
      <c r="F106" s="21"/>
      <c r="G106">
        <v>244</v>
      </c>
      <c r="H106">
        <v>3</v>
      </c>
      <c r="I106" s="1">
        <f t="shared" si="16"/>
        <v>81.333333333333329</v>
      </c>
      <c r="K106" s="2"/>
      <c r="N106" s="1"/>
      <c r="P106" s="2"/>
      <c r="S106" s="1"/>
      <c r="Z106" s="21"/>
      <c r="AA106">
        <v>171</v>
      </c>
      <c r="AB106">
        <v>4</v>
      </c>
      <c r="AC106" s="1">
        <f t="shared" si="19"/>
        <v>42.75</v>
      </c>
      <c r="AT106" s="21">
        <v>15</v>
      </c>
      <c r="AU106">
        <v>177</v>
      </c>
      <c r="AV106">
        <v>5</v>
      </c>
      <c r="AW106">
        <f t="shared" si="23"/>
        <v>35.4</v>
      </c>
      <c r="AY106" s="2"/>
      <c r="BB106" s="20">
        <f>AVERAGE(BB3:BB103)</f>
        <v>51.498043375766152</v>
      </c>
      <c r="BD106" s="21"/>
      <c r="BE106">
        <v>161</v>
      </c>
      <c r="BF106">
        <v>4</v>
      </c>
      <c r="BG106">
        <f t="shared" si="25"/>
        <v>40.25</v>
      </c>
      <c r="BN106" s="2"/>
    </row>
    <row r="107" spans="2:69" x14ac:dyDescent="0.2">
      <c r="B107" s="10"/>
      <c r="E107" s="1"/>
      <c r="F107" s="21"/>
      <c r="G107">
        <v>247</v>
      </c>
      <c r="H107">
        <v>5</v>
      </c>
      <c r="I107" s="1">
        <f t="shared" si="16"/>
        <v>49.4</v>
      </c>
      <c r="K107" s="2"/>
      <c r="N107" s="1"/>
      <c r="P107" s="2"/>
      <c r="S107" s="1"/>
      <c r="Z107" s="21"/>
      <c r="AA107">
        <v>167</v>
      </c>
      <c r="AB107">
        <v>3</v>
      </c>
      <c r="AC107" s="1">
        <f t="shared" si="19"/>
        <v>55.666666666666664</v>
      </c>
      <c r="AT107" s="21"/>
      <c r="AU107">
        <v>194</v>
      </c>
      <c r="AV107">
        <v>6</v>
      </c>
      <c r="AW107">
        <f t="shared" si="23"/>
        <v>32.333333333333336</v>
      </c>
      <c r="AY107" s="2"/>
      <c r="BB107">
        <f>STDEV(BB3:BB103)</f>
        <v>12.992992862961406</v>
      </c>
      <c r="BD107" s="21"/>
      <c r="BE107">
        <v>166</v>
      </c>
      <c r="BF107">
        <v>5</v>
      </c>
      <c r="BG107">
        <f t="shared" si="25"/>
        <v>33.200000000000003</v>
      </c>
      <c r="BN107" s="2"/>
    </row>
    <row r="108" spans="2:69" x14ac:dyDescent="0.2">
      <c r="B108" s="10"/>
      <c r="E108" s="1"/>
      <c r="F108" s="21"/>
      <c r="G108">
        <v>161</v>
      </c>
      <c r="H108">
        <v>2</v>
      </c>
      <c r="I108" s="1">
        <f t="shared" si="16"/>
        <v>80.5</v>
      </c>
      <c r="K108" s="2"/>
      <c r="N108" s="1"/>
      <c r="P108" s="2"/>
      <c r="S108" s="1"/>
      <c r="Z108" s="21"/>
      <c r="AA108">
        <v>168</v>
      </c>
      <c r="AB108">
        <v>4</v>
      </c>
      <c r="AC108" s="1">
        <f t="shared" si="19"/>
        <v>42</v>
      </c>
      <c r="AT108" s="21"/>
      <c r="AU108">
        <v>168</v>
      </c>
      <c r="AV108">
        <v>5</v>
      </c>
      <c r="AW108">
        <f t="shared" si="23"/>
        <v>33.6</v>
      </c>
      <c r="AY108" s="2"/>
      <c r="BB108">
        <f>BB107/SQRT(101)</f>
        <v>1.2928511110779561</v>
      </c>
      <c r="BD108" s="21"/>
      <c r="BE108">
        <v>162</v>
      </c>
      <c r="BF108">
        <v>3</v>
      </c>
      <c r="BG108">
        <f t="shared" si="25"/>
        <v>54</v>
      </c>
      <c r="BN108" s="2"/>
    </row>
    <row r="109" spans="2:69" x14ac:dyDescent="0.2">
      <c r="B109" s="10"/>
      <c r="E109" s="1"/>
      <c r="F109" s="21"/>
      <c r="G109">
        <v>162</v>
      </c>
      <c r="H109">
        <v>3</v>
      </c>
      <c r="I109" s="1">
        <f t="shared" si="16"/>
        <v>54</v>
      </c>
      <c r="K109" s="2"/>
      <c r="N109" s="1"/>
      <c r="P109" s="2"/>
      <c r="S109" s="1"/>
      <c r="Z109" s="21"/>
      <c r="AA109">
        <v>168</v>
      </c>
      <c r="AB109">
        <v>4</v>
      </c>
      <c r="AC109" s="1">
        <f t="shared" si="19"/>
        <v>42</v>
      </c>
      <c r="AT109" s="21"/>
      <c r="AU109">
        <v>167</v>
      </c>
      <c r="AV109">
        <v>5</v>
      </c>
      <c r="AW109">
        <f t="shared" si="23"/>
        <v>33.4</v>
      </c>
      <c r="AY109" s="2"/>
      <c r="BB109" s="20">
        <f>BB108*1.96</f>
        <v>2.5339881777127942</v>
      </c>
      <c r="BD109" s="21"/>
      <c r="BE109">
        <v>168</v>
      </c>
      <c r="BF109">
        <v>4</v>
      </c>
      <c r="BG109">
        <f t="shared" si="25"/>
        <v>42</v>
      </c>
      <c r="BN109" s="2"/>
    </row>
    <row r="110" spans="2:69" x14ac:dyDescent="0.2">
      <c r="B110" s="10"/>
      <c r="E110" s="1"/>
      <c r="F110" s="21"/>
      <c r="G110">
        <v>167</v>
      </c>
      <c r="H110">
        <v>4</v>
      </c>
      <c r="I110" s="1">
        <f t="shared" si="16"/>
        <v>41.75</v>
      </c>
      <c r="K110" s="2"/>
      <c r="N110" s="1"/>
      <c r="P110" s="2"/>
      <c r="S110" s="1"/>
      <c r="Z110" s="2"/>
      <c r="AC110" s="1"/>
      <c r="AT110" s="21"/>
      <c r="AU110">
        <v>183</v>
      </c>
      <c r="AV110">
        <v>6</v>
      </c>
      <c r="AW110">
        <f t="shared" si="23"/>
        <v>30.5</v>
      </c>
      <c r="AY110" s="2"/>
      <c r="BD110" s="21"/>
      <c r="BE110">
        <v>252</v>
      </c>
      <c r="BF110">
        <v>7</v>
      </c>
      <c r="BG110">
        <f t="shared" si="25"/>
        <v>36</v>
      </c>
      <c r="BN110" s="2"/>
    </row>
    <row r="111" spans="2:69" x14ac:dyDescent="0.2">
      <c r="B111" s="10"/>
      <c r="E111" s="1"/>
      <c r="F111" s="21"/>
      <c r="G111">
        <v>167</v>
      </c>
      <c r="H111">
        <v>4</v>
      </c>
      <c r="I111" s="1">
        <f t="shared" si="16"/>
        <v>41.75</v>
      </c>
      <c r="K111" s="2"/>
      <c r="N111" s="1"/>
      <c r="P111" s="2"/>
      <c r="S111" s="1"/>
      <c r="Z111" s="2"/>
      <c r="AC111" s="12">
        <f>AVERAGE(AC3:AC109)</f>
        <v>50.61774588340009</v>
      </c>
      <c r="AT111" s="21"/>
      <c r="AU111">
        <v>273</v>
      </c>
      <c r="AV111">
        <v>5</v>
      </c>
      <c r="AW111">
        <f t="shared" si="23"/>
        <v>54.6</v>
      </c>
      <c r="AY111" s="2"/>
      <c r="BD111" s="21"/>
      <c r="BE111">
        <v>252</v>
      </c>
      <c r="BF111">
        <v>6</v>
      </c>
      <c r="BG111">
        <f t="shared" si="25"/>
        <v>42</v>
      </c>
      <c r="BN111" s="2"/>
    </row>
    <row r="112" spans="2:69" x14ac:dyDescent="0.2">
      <c r="B112" s="10"/>
      <c r="E112" s="1"/>
      <c r="F112" s="21"/>
      <c r="G112">
        <v>168</v>
      </c>
      <c r="H112">
        <v>3</v>
      </c>
      <c r="I112" s="1">
        <f t="shared" si="16"/>
        <v>56</v>
      </c>
      <c r="K112" s="2"/>
      <c r="N112" s="1"/>
      <c r="P112" s="2"/>
      <c r="S112" s="1"/>
      <c r="Z112" s="2"/>
      <c r="AC112" s="1">
        <f>STDEV(AC3:AC109)</f>
        <v>13.060178943555487</v>
      </c>
      <c r="AT112" s="21"/>
      <c r="AU112">
        <v>297</v>
      </c>
      <c r="AV112">
        <v>7</v>
      </c>
      <c r="AW112">
        <f t="shared" si="23"/>
        <v>42.428571428571431</v>
      </c>
      <c r="AY112" s="2"/>
      <c r="BD112" s="21"/>
      <c r="BE112">
        <v>250</v>
      </c>
      <c r="BF112">
        <v>5</v>
      </c>
      <c r="BG112">
        <f t="shared" si="25"/>
        <v>50</v>
      </c>
      <c r="BN112" s="2"/>
    </row>
    <row r="113" spans="2:66" x14ac:dyDescent="0.2">
      <c r="B113" s="10"/>
      <c r="E113" s="1"/>
      <c r="F113" s="21"/>
      <c r="G113">
        <v>160</v>
      </c>
      <c r="H113">
        <v>3</v>
      </c>
      <c r="I113" s="1">
        <f t="shared" si="16"/>
        <v>53.333333333333336</v>
      </c>
      <c r="K113" s="2"/>
      <c r="N113" s="1"/>
      <c r="P113" s="2"/>
      <c r="S113" s="1"/>
      <c r="Z113" s="2"/>
      <c r="AC113" s="1">
        <f>AC112/SQRT(107)</f>
        <v>1.2625751538200933</v>
      </c>
      <c r="AT113" s="21">
        <v>16</v>
      </c>
      <c r="AU113">
        <v>251</v>
      </c>
      <c r="AV113">
        <v>4</v>
      </c>
      <c r="AW113">
        <f t="shared" si="23"/>
        <v>62.75</v>
      </c>
      <c r="AY113" s="2"/>
      <c r="BD113" s="21"/>
      <c r="BE113">
        <v>180</v>
      </c>
      <c r="BF113">
        <v>4</v>
      </c>
      <c r="BG113">
        <f t="shared" si="25"/>
        <v>45</v>
      </c>
      <c r="BN113" s="2"/>
    </row>
    <row r="114" spans="2:66" x14ac:dyDescent="0.2">
      <c r="B114" s="10"/>
      <c r="E114" s="1"/>
      <c r="F114" s="21"/>
      <c r="G114">
        <v>164</v>
      </c>
      <c r="H114">
        <v>3</v>
      </c>
      <c r="I114" s="1">
        <f t="shared" si="16"/>
        <v>54.666666666666664</v>
      </c>
      <c r="K114" s="2"/>
      <c r="N114" s="1"/>
      <c r="P114" s="2"/>
      <c r="S114" s="1"/>
      <c r="Z114" s="2"/>
      <c r="AC114" s="12">
        <f>1.96*AC113</f>
        <v>2.4746473014873831</v>
      </c>
      <c r="AT114" s="21"/>
      <c r="AU114">
        <v>157</v>
      </c>
      <c r="AV114">
        <v>4</v>
      </c>
      <c r="AW114">
        <f t="shared" si="23"/>
        <v>39.25</v>
      </c>
      <c r="AY114" s="2"/>
      <c r="BD114" s="21"/>
      <c r="BE114">
        <v>257</v>
      </c>
      <c r="BF114">
        <v>6</v>
      </c>
      <c r="BG114">
        <f t="shared" si="25"/>
        <v>42.833333333333336</v>
      </c>
      <c r="BN114" s="2"/>
    </row>
    <row r="115" spans="2:66" x14ac:dyDescent="0.2">
      <c r="B115" s="10"/>
      <c r="E115" s="1"/>
      <c r="F115" s="2"/>
      <c r="I115" s="1"/>
      <c r="K115" s="2"/>
      <c r="P115" s="2"/>
      <c r="Z115" s="2"/>
      <c r="AT115" s="21"/>
      <c r="AU115">
        <v>268</v>
      </c>
      <c r="AV115">
        <v>3</v>
      </c>
      <c r="AW115">
        <f t="shared" si="23"/>
        <v>89.333333333333329</v>
      </c>
      <c r="AY115" s="2"/>
      <c r="BD115" s="21"/>
      <c r="BE115">
        <v>279</v>
      </c>
      <c r="BF115">
        <v>6</v>
      </c>
      <c r="BG115">
        <f t="shared" si="25"/>
        <v>46.5</v>
      </c>
      <c r="BN115" s="2"/>
    </row>
    <row r="116" spans="2:66" x14ac:dyDescent="0.2">
      <c r="B116" s="10"/>
      <c r="E116" s="1"/>
      <c r="F116" s="2"/>
      <c r="I116" s="3">
        <f>AVERAGE(I3:I114)</f>
        <v>56.812244897959168</v>
      </c>
      <c r="K116" s="2"/>
      <c r="N116" s="6">
        <f>AVERAGE(N3:N101)</f>
        <v>85.616927208593879</v>
      </c>
      <c r="Z116" s="2"/>
      <c r="AT116" s="21"/>
      <c r="AU116">
        <v>166</v>
      </c>
      <c r="AV116">
        <v>4</v>
      </c>
      <c r="AW116">
        <f t="shared" si="23"/>
        <v>41.5</v>
      </c>
      <c r="AY116" s="2"/>
      <c r="BD116" s="17"/>
      <c r="BN116" s="2"/>
    </row>
    <row r="117" spans="2:66" x14ac:dyDescent="0.2">
      <c r="B117" s="10"/>
      <c r="E117" s="1"/>
      <c r="F117" s="2"/>
      <c r="I117" s="1">
        <f>STDEV(I3:I114)</f>
        <v>19.64604861780991</v>
      </c>
      <c r="K117" s="2"/>
      <c r="N117" s="1">
        <f>STDEV(N3:N101)</f>
        <v>30.914200133308945</v>
      </c>
      <c r="Z117" s="2"/>
      <c r="AT117" s="21"/>
      <c r="AU117">
        <v>252</v>
      </c>
      <c r="AV117">
        <v>3</v>
      </c>
      <c r="AW117">
        <f t="shared" si="23"/>
        <v>84</v>
      </c>
      <c r="AY117" s="2"/>
      <c r="BD117" s="17"/>
      <c r="BG117" s="20">
        <f>AVERAGE(BG3:BG115)</f>
        <v>45.106925129933977</v>
      </c>
      <c r="BN117" s="2"/>
    </row>
    <row r="118" spans="2:66" x14ac:dyDescent="0.2">
      <c r="B118" s="10"/>
      <c r="E118" s="1"/>
      <c r="F118" s="2"/>
      <c r="I118" s="1">
        <f>I117/SQRT(112)</f>
        <v>1.8563771031360448</v>
      </c>
      <c r="K118" s="2"/>
      <c r="N118" s="1">
        <f>N117/SQRT(99)</f>
        <v>3.1069940162466865</v>
      </c>
      <c r="Z118" s="2"/>
      <c r="AT118" s="21"/>
      <c r="AU118">
        <v>154</v>
      </c>
      <c r="AV118">
        <v>3</v>
      </c>
      <c r="AW118">
        <f t="shared" si="23"/>
        <v>51.333333333333336</v>
      </c>
      <c r="AY118" s="2"/>
      <c r="BD118" s="17"/>
      <c r="BG118">
        <f>STDEV(BG3:BG115)</f>
        <v>11.412938164974967</v>
      </c>
      <c r="BN118" s="2"/>
    </row>
    <row r="119" spans="2:66" x14ac:dyDescent="0.2">
      <c r="B119" s="10"/>
      <c r="E119" s="1"/>
      <c r="F119" s="2"/>
      <c r="I119" s="3">
        <f>1.96*I118</f>
        <v>3.6384991221466478</v>
      </c>
      <c r="K119" s="2"/>
      <c r="N119" s="6">
        <f>1.96*N118</f>
        <v>6.0897082718435049</v>
      </c>
      <c r="Z119" s="2"/>
      <c r="AT119" s="21">
        <v>17</v>
      </c>
      <c r="AU119">
        <v>257</v>
      </c>
      <c r="AV119">
        <v>4</v>
      </c>
      <c r="AW119">
        <f t="shared" si="23"/>
        <v>64.25</v>
      </c>
      <c r="AY119" s="2"/>
      <c r="BD119" s="17"/>
      <c r="BG119">
        <f>BG118/SQRT(113)</f>
        <v>1.073638910136355</v>
      </c>
      <c r="BN119" s="2"/>
    </row>
    <row r="120" spans="2:66" x14ac:dyDescent="0.2">
      <c r="B120" s="10"/>
      <c r="E120" s="1"/>
      <c r="F120" s="2"/>
      <c r="I120" s="1"/>
      <c r="K120" s="2"/>
      <c r="Z120" s="2"/>
      <c r="AT120" s="21"/>
      <c r="AU120">
        <v>126</v>
      </c>
      <c r="AV120">
        <v>4</v>
      </c>
      <c r="AW120">
        <f t="shared" si="23"/>
        <v>31.5</v>
      </c>
      <c r="AY120" s="2"/>
      <c r="BD120" s="17"/>
      <c r="BG120" s="20">
        <f>BG119*1.96</f>
        <v>2.1043322638672559</v>
      </c>
      <c r="BN120" s="2"/>
    </row>
    <row r="121" spans="2:66" x14ac:dyDescent="0.2">
      <c r="B121" s="10"/>
      <c r="F121" s="2"/>
      <c r="I121" s="1"/>
      <c r="K121" s="2"/>
      <c r="Z121" s="2"/>
      <c r="AT121" s="21"/>
      <c r="AU121">
        <v>251</v>
      </c>
      <c r="AV121">
        <v>8</v>
      </c>
      <c r="AW121">
        <f t="shared" si="23"/>
        <v>31.375</v>
      </c>
      <c r="AY121" s="2"/>
      <c r="BD121" s="17"/>
      <c r="BN121" s="2"/>
    </row>
    <row r="122" spans="2:66" x14ac:dyDescent="0.2">
      <c r="B122" s="10"/>
      <c r="F122" s="2"/>
      <c r="I122" s="1"/>
      <c r="K122" s="2"/>
      <c r="Z122" s="2"/>
      <c r="AT122" s="21"/>
      <c r="AU122">
        <v>166</v>
      </c>
      <c r="AV122">
        <v>4</v>
      </c>
      <c r="AW122">
        <f t="shared" si="23"/>
        <v>41.5</v>
      </c>
      <c r="AY122" s="2"/>
      <c r="BD122" s="17"/>
      <c r="BN122" s="2"/>
    </row>
    <row r="123" spans="2:66" x14ac:dyDescent="0.2">
      <c r="B123" s="10"/>
      <c r="F123" s="24" t="s">
        <v>7</v>
      </c>
      <c r="G123" s="24"/>
      <c r="H123" s="5"/>
      <c r="I123" s="1" t="s">
        <v>6</v>
      </c>
      <c r="K123" s="2"/>
      <c r="O123" s="24" t="s">
        <v>5</v>
      </c>
      <c r="P123" s="24"/>
      <c r="Q123" s="24"/>
      <c r="R123" s="21">
        <v>3</v>
      </c>
      <c r="S123">
        <v>174</v>
      </c>
      <c r="Z123" s="2"/>
      <c r="AT123" s="21"/>
      <c r="AU123">
        <v>165</v>
      </c>
      <c r="AV123">
        <v>2</v>
      </c>
      <c r="AW123">
        <f t="shared" si="23"/>
        <v>82.5</v>
      </c>
      <c r="AY123" s="2"/>
      <c r="BD123" s="17"/>
      <c r="BN123" s="2"/>
    </row>
    <row r="124" spans="2:66" x14ac:dyDescent="0.2">
      <c r="B124" s="10"/>
      <c r="F124" s="2"/>
      <c r="H124" s="21">
        <v>1</v>
      </c>
      <c r="I124" s="1">
        <v>149</v>
      </c>
      <c r="R124" s="21"/>
      <c r="S124">
        <v>189</v>
      </c>
      <c r="Z124" s="2"/>
      <c r="AT124" s="21"/>
      <c r="AU124">
        <v>194</v>
      </c>
      <c r="AV124">
        <v>5</v>
      </c>
      <c r="AW124">
        <f t="shared" si="23"/>
        <v>38.799999999999997</v>
      </c>
      <c r="AY124" s="2"/>
      <c r="BD124" s="17"/>
      <c r="BN124" s="2"/>
    </row>
    <row r="125" spans="2:66" x14ac:dyDescent="0.2">
      <c r="B125" s="10"/>
      <c r="F125" s="2"/>
      <c r="H125" s="21"/>
      <c r="I125" s="1">
        <v>105</v>
      </c>
      <c r="R125" s="21"/>
      <c r="S125">
        <v>126</v>
      </c>
      <c r="Z125" s="2"/>
      <c r="AT125" s="21"/>
      <c r="AU125">
        <v>161</v>
      </c>
      <c r="AV125">
        <v>2</v>
      </c>
      <c r="AW125">
        <f t="shared" si="23"/>
        <v>80.5</v>
      </c>
      <c r="AY125" s="2"/>
      <c r="BD125" s="17"/>
      <c r="BN125" s="2"/>
    </row>
    <row r="126" spans="2:66" x14ac:dyDescent="0.2">
      <c r="B126" s="10"/>
      <c r="F126" s="2"/>
      <c r="H126" s="21"/>
      <c r="I126" s="1">
        <v>111</v>
      </c>
      <c r="R126" s="21">
        <v>2</v>
      </c>
      <c r="S126">
        <v>135</v>
      </c>
      <c r="Z126" s="2"/>
      <c r="AT126" s="21"/>
      <c r="AU126">
        <v>155</v>
      </c>
      <c r="AV126">
        <v>3</v>
      </c>
      <c r="AW126">
        <f t="shared" si="23"/>
        <v>51.666666666666664</v>
      </c>
      <c r="AY126" s="2"/>
      <c r="BD126" s="17"/>
      <c r="BN126" s="2"/>
    </row>
    <row r="127" spans="2:66" x14ac:dyDescent="0.2">
      <c r="B127" s="10"/>
      <c r="F127" s="2"/>
      <c r="H127" s="21"/>
      <c r="I127" s="1">
        <v>141</v>
      </c>
      <c r="R127" s="21"/>
      <c r="S127">
        <v>100</v>
      </c>
      <c r="Z127" s="2"/>
      <c r="AT127" s="21">
        <v>18</v>
      </c>
      <c r="AU127">
        <v>252</v>
      </c>
      <c r="AV127">
        <v>7</v>
      </c>
      <c r="AW127">
        <f t="shared" si="23"/>
        <v>36</v>
      </c>
      <c r="AY127" s="2"/>
      <c r="BD127" s="17"/>
      <c r="BN127" s="2"/>
    </row>
    <row r="128" spans="2:66" x14ac:dyDescent="0.2">
      <c r="B128" s="10"/>
      <c r="F128" s="2"/>
      <c r="H128" s="21"/>
      <c r="I128" s="1">
        <v>139</v>
      </c>
      <c r="R128" s="21"/>
      <c r="S128">
        <v>117</v>
      </c>
      <c r="Z128" s="2"/>
      <c r="AT128" s="21"/>
      <c r="AU128">
        <v>252</v>
      </c>
      <c r="AV128">
        <v>6</v>
      </c>
      <c r="AW128">
        <f t="shared" si="23"/>
        <v>42</v>
      </c>
      <c r="AY128" s="2"/>
      <c r="BD128" s="17"/>
      <c r="BN128" s="2"/>
    </row>
    <row r="129" spans="2:66" x14ac:dyDescent="0.2">
      <c r="B129" s="10"/>
      <c r="F129" s="2"/>
      <c r="H129" s="21"/>
      <c r="I129" s="1">
        <v>194</v>
      </c>
      <c r="R129" s="21">
        <v>1</v>
      </c>
      <c r="S129">
        <v>150</v>
      </c>
      <c r="Z129" s="2"/>
      <c r="AT129" s="21"/>
      <c r="AU129">
        <v>250</v>
      </c>
      <c r="AV129">
        <v>5</v>
      </c>
      <c r="AW129">
        <f t="shared" si="23"/>
        <v>50</v>
      </c>
      <c r="AY129" s="2"/>
      <c r="BD129" s="17"/>
      <c r="BN129" s="2"/>
    </row>
    <row r="130" spans="2:66" x14ac:dyDescent="0.2">
      <c r="B130" s="10"/>
      <c r="F130" s="2"/>
      <c r="H130" s="21"/>
      <c r="I130" s="1">
        <v>147</v>
      </c>
      <c r="R130" s="21"/>
      <c r="S130">
        <v>146</v>
      </c>
      <c r="Z130" s="2"/>
      <c r="AT130" s="21"/>
      <c r="AU130">
        <v>153</v>
      </c>
      <c r="AV130">
        <v>4</v>
      </c>
      <c r="AW130">
        <f t="shared" si="23"/>
        <v>38.25</v>
      </c>
      <c r="AY130" s="2"/>
      <c r="BD130" s="17"/>
      <c r="BN130" s="2"/>
    </row>
    <row r="131" spans="2:66" x14ac:dyDescent="0.2">
      <c r="B131" s="10"/>
      <c r="F131" s="2"/>
      <c r="H131" s="21"/>
      <c r="I131" s="1">
        <v>212</v>
      </c>
      <c r="R131" s="21"/>
      <c r="S131">
        <v>159</v>
      </c>
      <c r="Z131" s="2"/>
      <c r="AT131" s="21"/>
      <c r="AU131">
        <v>153</v>
      </c>
      <c r="AV131">
        <v>4</v>
      </c>
      <c r="AW131">
        <f t="shared" si="23"/>
        <v>38.25</v>
      </c>
      <c r="AY131" s="2"/>
      <c r="BD131" s="17"/>
      <c r="BN131" s="2"/>
    </row>
    <row r="132" spans="2:66" x14ac:dyDescent="0.2">
      <c r="B132" s="10"/>
      <c r="F132" s="2"/>
      <c r="I132" s="4">
        <f>AVERAGE(I124:I131)</f>
        <v>149.75</v>
      </c>
      <c r="R132" s="21"/>
      <c r="S132">
        <v>181</v>
      </c>
      <c r="Z132" s="2"/>
      <c r="AT132" s="21"/>
      <c r="AU132">
        <v>155</v>
      </c>
      <c r="AV132">
        <v>3</v>
      </c>
      <c r="AW132">
        <f t="shared" ref="AW132:AW146" si="28">AU132/AV132</f>
        <v>51.666666666666664</v>
      </c>
      <c r="AY132" s="2"/>
      <c r="BD132" s="17"/>
      <c r="BN132" s="2"/>
    </row>
    <row r="133" spans="2:66" x14ac:dyDescent="0.2">
      <c r="B133" s="10"/>
      <c r="F133" s="2"/>
      <c r="I133" s="1"/>
      <c r="S133" s="4">
        <f>AVERAGE(S123:S132)</f>
        <v>147.69999999999999</v>
      </c>
      <c r="Z133" s="2"/>
      <c r="AT133" s="21"/>
      <c r="AU133">
        <v>159</v>
      </c>
      <c r="AV133">
        <v>5</v>
      </c>
      <c r="AW133">
        <f t="shared" si="28"/>
        <v>31.8</v>
      </c>
      <c r="AY133" s="2"/>
      <c r="BD133" s="17"/>
      <c r="BN133" s="2"/>
    </row>
    <row r="134" spans="2:66" x14ac:dyDescent="0.2">
      <c r="B134" s="10"/>
      <c r="F134" s="2"/>
      <c r="I134" s="1"/>
      <c r="Z134" s="2"/>
      <c r="AT134" s="21"/>
      <c r="AU134">
        <v>157</v>
      </c>
      <c r="AV134">
        <v>4</v>
      </c>
      <c r="AW134">
        <f t="shared" si="28"/>
        <v>39.25</v>
      </c>
      <c r="AY134" s="2"/>
      <c r="BD134" s="17"/>
      <c r="BN134" s="2"/>
    </row>
    <row r="135" spans="2:66" x14ac:dyDescent="0.2">
      <c r="B135" s="10"/>
      <c r="F135" s="2"/>
      <c r="I135" s="1"/>
      <c r="Z135" s="2"/>
      <c r="AT135" s="21"/>
      <c r="AU135">
        <v>271</v>
      </c>
      <c r="AV135">
        <v>5</v>
      </c>
      <c r="AW135">
        <f t="shared" si="28"/>
        <v>54.2</v>
      </c>
      <c r="AY135" s="2"/>
      <c r="BD135" s="17"/>
      <c r="BN135" s="2"/>
    </row>
    <row r="136" spans="2:66" x14ac:dyDescent="0.2">
      <c r="B136" s="10"/>
      <c r="F136" s="2"/>
      <c r="I136" s="1"/>
      <c r="Z136" s="2"/>
      <c r="AT136" s="21"/>
      <c r="AU136">
        <v>232</v>
      </c>
      <c r="AV136">
        <v>6</v>
      </c>
      <c r="AW136">
        <f t="shared" si="28"/>
        <v>38.666666666666664</v>
      </c>
      <c r="AY136" s="2"/>
      <c r="BD136" s="17"/>
      <c r="BN136" s="2"/>
    </row>
    <row r="137" spans="2:66" x14ac:dyDescent="0.2">
      <c r="B137" s="10"/>
      <c r="F137" s="2"/>
      <c r="I137" s="1"/>
      <c r="Z137" s="2"/>
      <c r="AT137" s="21">
        <v>19</v>
      </c>
      <c r="AU137">
        <v>254</v>
      </c>
      <c r="AV137">
        <v>6</v>
      </c>
      <c r="AW137">
        <f t="shared" si="28"/>
        <v>42.333333333333336</v>
      </c>
      <c r="AY137" s="2"/>
      <c r="BD137" s="17"/>
      <c r="BN137" s="2"/>
    </row>
    <row r="138" spans="2:66" x14ac:dyDescent="0.2">
      <c r="B138" s="10"/>
      <c r="I138" s="1"/>
      <c r="Z138" s="2"/>
      <c r="AT138" s="21"/>
      <c r="AU138">
        <v>253</v>
      </c>
      <c r="AV138">
        <v>6</v>
      </c>
      <c r="AW138">
        <f t="shared" si="28"/>
        <v>42.166666666666664</v>
      </c>
      <c r="AY138" s="2"/>
      <c r="BD138" s="17"/>
      <c r="BN138" s="2"/>
    </row>
    <row r="139" spans="2:66" x14ac:dyDescent="0.2">
      <c r="B139" s="10"/>
      <c r="I139" s="1"/>
      <c r="Z139" s="2"/>
      <c r="AT139" s="21"/>
      <c r="AU139">
        <v>252</v>
      </c>
      <c r="AV139">
        <v>6</v>
      </c>
      <c r="AW139">
        <f t="shared" si="28"/>
        <v>42</v>
      </c>
      <c r="AY139" s="2"/>
      <c r="BD139" s="17"/>
      <c r="BN139" s="2"/>
    </row>
    <row r="140" spans="2:66" x14ac:dyDescent="0.2">
      <c r="B140" s="10"/>
      <c r="I140" s="1"/>
      <c r="Z140" s="2"/>
      <c r="AT140" s="21"/>
      <c r="AU140">
        <v>185</v>
      </c>
      <c r="AV140">
        <v>4</v>
      </c>
      <c r="AW140">
        <f t="shared" si="28"/>
        <v>46.25</v>
      </c>
      <c r="AY140" s="2"/>
      <c r="BD140" s="17"/>
      <c r="BN140" s="2"/>
    </row>
    <row r="141" spans="2:66" x14ac:dyDescent="0.2">
      <c r="B141" s="10"/>
      <c r="I141" s="1"/>
      <c r="Z141" s="2"/>
      <c r="AT141" s="21"/>
      <c r="AU141">
        <v>203</v>
      </c>
      <c r="AV141">
        <v>4</v>
      </c>
      <c r="AW141">
        <f t="shared" si="28"/>
        <v>50.75</v>
      </c>
      <c r="AY141" s="2"/>
      <c r="BD141" s="17"/>
      <c r="BN141" s="2"/>
    </row>
    <row r="142" spans="2:66" x14ac:dyDescent="0.2">
      <c r="B142" s="10"/>
      <c r="I142" s="1"/>
      <c r="Z142" s="2"/>
      <c r="AT142" s="21"/>
      <c r="AU142">
        <v>178</v>
      </c>
      <c r="AV142">
        <v>4</v>
      </c>
      <c r="AW142">
        <f t="shared" si="28"/>
        <v>44.5</v>
      </c>
      <c r="AY142" s="2"/>
      <c r="BD142" s="17"/>
      <c r="BN142" s="2"/>
    </row>
    <row r="143" spans="2:66" x14ac:dyDescent="0.2">
      <c r="B143" s="10"/>
      <c r="I143" s="1"/>
      <c r="Z143" s="2"/>
      <c r="AT143" s="21"/>
      <c r="AU143">
        <v>156</v>
      </c>
      <c r="AV143">
        <v>4</v>
      </c>
      <c r="AW143">
        <f t="shared" si="28"/>
        <v>39</v>
      </c>
      <c r="AY143" s="2"/>
      <c r="BD143" s="17"/>
      <c r="BN143" s="2"/>
    </row>
    <row r="144" spans="2:66" x14ac:dyDescent="0.2">
      <c r="B144" s="10"/>
      <c r="I144" s="1"/>
      <c r="Z144" s="2"/>
      <c r="AT144" s="21"/>
      <c r="AU144">
        <v>155</v>
      </c>
      <c r="AV144">
        <v>3</v>
      </c>
      <c r="AW144">
        <f t="shared" si="28"/>
        <v>51.666666666666664</v>
      </c>
      <c r="AY144" s="2"/>
      <c r="BD144" s="17"/>
      <c r="BN144" s="2"/>
    </row>
    <row r="145" spans="2:66" x14ac:dyDescent="0.2">
      <c r="B145" s="10"/>
      <c r="I145" s="1"/>
      <c r="Z145" s="2"/>
      <c r="AT145" s="21"/>
      <c r="AU145">
        <v>156</v>
      </c>
      <c r="AV145">
        <v>4</v>
      </c>
      <c r="AW145">
        <f t="shared" si="28"/>
        <v>39</v>
      </c>
      <c r="AY145" s="2"/>
      <c r="BD145" s="17"/>
      <c r="BN145" s="2"/>
    </row>
    <row r="146" spans="2:66" x14ac:dyDescent="0.2">
      <c r="B146" s="10"/>
      <c r="I146" s="1"/>
      <c r="Z146" s="2"/>
      <c r="AT146" s="21"/>
      <c r="AU146">
        <v>156</v>
      </c>
      <c r="AV146">
        <v>4</v>
      </c>
      <c r="AW146">
        <f t="shared" si="28"/>
        <v>39</v>
      </c>
      <c r="AY146" s="2"/>
      <c r="BD146" s="17"/>
      <c r="BN146" s="2"/>
    </row>
    <row r="147" spans="2:66" x14ac:dyDescent="0.2">
      <c r="B147" s="10"/>
      <c r="I147" s="1"/>
      <c r="Z147" s="2"/>
      <c r="AT147" s="2"/>
      <c r="AY147" s="2"/>
      <c r="BD147" s="17"/>
      <c r="BN147" s="2"/>
    </row>
    <row r="148" spans="2:66" x14ac:dyDescent="0.2">
      <c r="B148" s="10"/>
      <c r="I148" s="1"/>
      <c r="Z148" s="2"/>
      <c r="AT148" s="2"/>
      <c r="AW148" s="18">
        <f>AVERAGE(AW3:AW146)</f>
        <v>45.217294973544973</v>
      </c>
      <c r="AY148" s="2"/>
      <c r="BD148" s="17"/>
      <c r="BN148" s="2"/>
    </row>
    <row r="149" spans="2:66" x14ac:dyDescent="0.2">
      <c r="B149" s="10"/>
      <c r="I149" s="1"/>
      <c r="Z149" s="2"/>
      <c r="AT149" s="2"/>
      <c r="AW149">
        <f>STDEV(AW3:AW146)</f>
        <v>12.767706262110774</v>
      </c>
      <c r="AY149" s="2"/>
      <c r="BD149" s="17"/>
      <c r="BN149" s="2"/>
    </row>
    <row r="150" spans="2:66" x14ac:dyDescent="0.2">
      <c r="B150" s="10"/>
      <c r="I150" s="1"/>
      <c r="Z150" s="2"/>
      <c r="AW150">
        <f>AW149/SQRT(144)</f>
        <v>1.0639755218425646</v>
      </c>
      <c r="AY150" s="2"/>
      <c r="BD150" s="17"/>
      <c r="BN150" s="2"/>
    </row>
    <row r="151" spans="2:66" x14ac:dyDescent="0.2">
      <c r="B151" s="10"/>
      <c r="I151" s="1"/>
      <c r="AW151" s="18">
        <f>AW150*1.96</f>
        <v>2.0853920228114267</v>
      </c>
      <c r="AY151" s="2"/>
      <c r="BD151" s="17"/>
      <c r="BN151" s="2"/>
    </row>
    <row r="152" spans="2:66" x14ac:dyDescent="0.2">
      <c r="B152" s="10"/>
      <c r="I152" s="1"/>
      <c r="AY152" s="2"/>
      <c r="BD152" s="17"/>
      <c r="BN152" s="2"/>
    </row>
    <row r="153" spans="2:66" x14ac:dyDescent="0.2">
      <c r="B153" s="10"/>
      <c r="I153" s="1"/>
      <c r="AY153" s="2"/>
      <c r="BD153" s="17"/>
      <c r="BN153" s="2"/>
    </row>
    <row r="154" spans="2:66" x14ac:dyDescent="0.2">
      <c r="B154" s="10"/>
      <c r="I154" s="1"/>
      <c r="AY154" s="2"/>
      <c r="BD154" s="17"/>
      <c r="BN154" s="2"/>
    </row>
    <row r="155" spans="2:66" x14ac:dyDescent="0.2">
      <c r="B155" s="10"/>
      <c r="I155" s="1"/>
      <c r="AY155" s="2"/>
      <c r="BD155" s="17"/>
      <c r="BN155" s="2"/>
    </row>
    <row r="156" spans="2:66" x14ac:dyDescent="0.2">
      <c r="B156" s="10"/>
      <c r="I156" s="1"/>
      <c r="AY156" s="2"/>
      <c r="BD156" s="17"/>
      <c r="BN156" s="2"/>
    </row>
    <row r="157" spans="2:66" x14ac:dyDescent="0.2">
      <c r="B157" s="10"/>
      <c r="I157" s="1"/>
      <c r="AY157" s="2"/>
      <c r="BD157" s="17"/>
      <c r="BN157" s="2"/>
    </row>
    <row r="158" spans="2:66" x14ac:dyDescent="0.2">
      <c r="B158" s="10"/>
      <c r="I158" s="1"/>
      <c r="AY158" s="2"/>
      <c r="BD158" s="17"/>
      <c r="BN158" s="2"/>
    </row>
    <row r="159" spans="2:66" x14ac:dyDescent="0.2">
      <c r="B159" s="10"/>
      <c r="I159" s="1"/>
      <c r="BD159" s="17"/>
      <c r="BN159" s="2"/>
    </row>
    <row r="160" spans="2:66" x14ac:dyDescent="0.2">
      <c r="B160" s="10"/>
      <c r="I160" s="1"/>
      <c r="BD160" s="17"/>
      <c r="BN160" s="2"/>
    </row>
    <row r="161" spans="2:66" x14ac:dyDescent="0.2">
      <c r="B161" s="10"/>
      <c r="I161" s="1"/>
      <c r="BD161" s="17"/>
      <c r="BN161" s="2"/>
    </row>
    <row r="162" spans="2:66" x14ac:dyDescent="0.2">
      <c r="B162" s="10"/>
      <c r="I162" s="1"/>
      <c r="BD162" s="17"/>
      <c r="BN162" s="2"/>
    </row>
    <row r="163" spans="2:66" x14ac:dyDescent="0.2">
      <c r="B163" s="10"/>
      <c r="I163" s="1"/>
      <c r="BD163" s="17"/>
      <c r="BN163" s="2"/>
    </row>
    <row r="164" spans="2:66" x14ac:dyDescent="0.2">
      <c r="B164" s="10"/>
      <c r="I164" s="1"/>
      <c r="BD164" s="17"/>
      <c r="BN164" s="2"/>
    </row>
    <row r="165" spans="2:66" x14ac:dyDescent="0.2">
      <c r="B165" s="10"/>
      <c r="I165" s="1"/>
      <c r="BD165" s="17"/>
      <c r="BN165" s="2"/>
    </row>
    <row r="166" spans="2:66" x14ac:dyDescent="0.2">
      <c r="B166" s="10"/>
      <c r="I166" s="1"/>
      <c r="BD166" s="17"/>
      <c r="BN166" s="2"/>
    </row>
    <row r="167" spans="2:66" x14ac:dyDescent="0.2">
      <c r="B167" s="10"/>
      <c r="I167" s="1"/>
      <c r="BD167" s="17"/>
    </row>
    <row r="168" spans="2:66" x14ac:dyDescent="0.2">
      <c r="B168" s="10"/>
      <c r="I168" s="1"/>
      <c r="BD168" s="17"/>
    </row>
    <row r="169" spans="2:66" x14ac:dyDescent="0.2">
      <c r="B169" s="10"/>
      <c r="I169" s="1"/>
      <c r="BD169" s="17"/>
    </row>
    <row r="170" spans="2:66" x14ac:dyDescent="0.2">
      <c r="B170" s="10"/>
      <c r="I170" s="1"/>
      <c r="BD170" s="17"/>
    </row>
    <row r="171" spans="2:66" x14ac:dyDescent="0.2">
      <c r="B171" s="10"/>
      <c r="I171" s="1"/>
      <c r="BD171" s="17"/>
    </row>
    <row r="172" spans="2:66" x14ac:dyDescent="0.2">
      <c r="B172" s="10"/>
      <c r="I172" s="1"/>
      <c r="BD172" s="17"/>
    </row>
    <row r="173" spans="2:66" x14ac:dyDescent="0.2">
      <c r="B173" s="10"/>
      <c r="I173" s="1"/>
      <c r="BD173" s="17"/>
    </row>
    <row r="174" spans="2:66" x14ac:dyDescent="0.2">
      <c r="B174" s="10"/>
      <c r="I174" s="1"/>
      <c r="BD174" s="17"/>
    </row>
    <row r="175" spans="2:66" x14ac:dyDescent="0.2">
      <c r="B175" s="10"/>
      <c r="I175" s="1"/>
      <c r="BD175" s="17"/>
    </row>
    <row r="176" spans="2:66" x14ac:dyDescent="0.2">
      <c r="B176" s="10"/>
      <c r="I176" s="1"/>
      <c r="BD176" s="17"/>
    </row>
    <row r="177" spans="2:56" x14ac:dyDescent="0.2">
      <c r="B177" s="10"/>
      <c r="I177" s="1"/>
      <c r="BD177" s="17"/>
    </row>
    <row r="178" spans="2:56" x14ac:dyDescent="0.2">
      <c r="B178" s="10"/>
      <c r="I178" s="1"/>
      <c r="BD178" s="17"/>
    </row>
    <row r="179" spans="2:56" x14ac:dyDescent="0.2">
      <c r="B179" s="10"/>
      <c r="I179" s="1"/>
      <c r="BD179" s="17"/>
    </row>
    <row r="180" spans="2:56" x14ac:dyDescent="0.2">
      <c r="B180" s="10"/>
      <c r="I180" s="1"/>
      <c r="BD180" s="17"/>
    </row>
    <row r="181" spans="2:56" x14ac:dyDescent="0.2">
      <c r="B181" s="10"/>
      <c r="I181" s="1"/>
      <c r="BD181" s="17"/>
    </row>
    <row r="182" spans="2:56" x14ac:dyDescent="0.2">
      <c r="B182" s="10"/>
      <c r="I182" s="1"/>
      <c r="BD182" s="17"/>
    </row>
    <row r="183" spans="2:56" x14ac:dyDescent="0.2">
      <c r="B183" s="10"/>
      <c r="I183" s="1"/>
      <c r="BD183" s="17"/>
    </row>
    <row r="184" spans="2:56" x14ac:dyDescent="0.2">
      <c r="B184" s="10"/>
      <c r="I184" s="1"/>
      <c r="BD184" s="17"/>
    </row>
    <row r="185" spans="2:56" x14ac:dyDescent="0.2">
      <c r="B185" s="10"/>
      <c r="I185" s="1"/>
      <c r="BD185" s="17"/>
    </row>
    <row r="186" spans="2:56" x14ac:dyDescent="0.2">
      <c r="B186" s="10"/>
      <c r="I186" s="1"/>
      <c r="BD186" s="17"/>
    </row>
    <row r="187" spans="2:56" x14ac:dyDescent="0.2">
      <c r="B187" s="10"/>
      <c r="I187" s="1"/>
      <c r="BD187" s="17"/>
    </row>
    <row r="188" spans="2:56" x14ac:dyDescent="0.2">
      <c r="B188" s="10"/>
      <c r="I188" s="1"/>
      <c r="BD188" s="17"/>
    </row>
    <row r="189" spans="2:56" x14ac:dyDescent="0.2">
      <c r="B189" s="10"/>
      <c r="I189" s="1"/>
      <c r="BD189" s="17"/>
    </row>
    <row r="190" spans="2:56" x14ac:dyDescent="0.2">
      <c r="B190" s="10"/>
      <c r="I190" s="1"/>
      <c r="BD190" s="17"/>
    </row>
    <row r="191" spans="2:56" x14ac:dyDescent="0.2">
      <c r="B191" s="10"/>
      <c r="I191" s="1"/>
      <c r="BD191" s="17"/>
    </row>
    <row r="192" spans="2:56" x14ac:dyDescent="0.2">
      <c r="B192" s="10"/>
      <c r="I192" s="1"/>
      <c r="BD192" s="17"/>
    </row>
    <row r="193" spans="2:56" x14ac:dyDescent="0.2">
      <c r="B193" s="10"/>
      <c r="I193" s="1"/>
      <c r="BD193" s="17"/>
    </row>
    <row r="194" spans="2:56" x14ac:dyDescent="0.2">
      <c r="B194" s="10"/>
      <c r="I194" s="1"/>
      <c r="BD194" s="17"/>
    </row>
    <row r="195" spans="2:56" x14ac:dyDescent="0.2">
      <c r="B195" s="10"/>
      <c r="I195" s="1"/>
      <c r="BD195" s="17"/>
    </row>
    <row r="196" spans="2:56" x14ac:dyDescent="0.2">
      <c r="B196" s="10"/>
      <c r="I196" s="1"/>
      <c r="BD196" s="17"/>
    </row>
    <row r="197" spans="2:56" x14ac:dyDescent="0.2">
      <c r="B197" s="10"/>
      <c r="I197" s="1"/>
      <c r="BD197" s="17"/>
    </row>
    <row r="198" spans="2:56" x14ac:dyDescent="0.2">
      <c r="B198" s="10"/>
      <c r="I198" s="1"/>
      <c r="BD198" s="17"/>
    </row>
    <row r="199" spans="2:56" x14ac:dyDescent="0.2">
      <c r="B199" s="10"/>
      <c r="I199" s="1"/>
      <c r="BD199" s="17"/>
    </row>
    <row r="200" spans="2:56" x14ac:dyDescent="0.2">
      <c r="B200" s="10"/>
      <c r="I200" s="1"/>
      <c r="BD200" s="17"/>
    </row>
    <row r="201" spans="2:56" x14ac:dyDescent="0.2">
      <c r="B201" s="10"/>
      <c r="I201" s="1"/>
      <c r="BD201" s="17"/>
    </row>
    <row r="202" spans="2:56" x14ac:dyDescent="0.2">
      <c r="B202" s="10"/>
      <c r="I202" s="1"/>
      <c r="BD202" s="17"/>
    </row>
    <row r="203" spans="2:56" x14ac:dyDescent="0.2">
      <c r="B203" s="10"/>
      <c r="I203" s="1"/>
      <c r="BD203" s="17"/>
    </row>
    <row r="204" spans="2:56" x14ac:dyDescent="0.2">
      <c r="B204" s="10"/>
      <c r="I204" s="1"/>
      <c r="BD204" s="17"/>
    </row>
    <row r="205" spans="2:56" x14ac:dyDescent="0.2">
      <c r="B205" s="10"/>
      <c r="I205" s="1"/>
      <c r="BD205" s="17"/>
    </row>
    <row r="206" spans="2:56" x14ac:dyDescent="0.2">
      <c r="B206" s="10"/>
      <c r="I206" s="1"/>
      <c r="BD206" s="17"/>
    </row>
    <row r="207" spans="2:56" x14ac:dyDescent="0.2">
      <c r="B207" s="10"/>
      <c r="I207" s="1"/>
      <c r="BD207" s="17"/>
    </row>
    <row r="208" spans="2:56" x14ac:dyDescent="0.2">
      <c r="B208" s="10"/>
      <c r="I208" s="1"/>
      <c r="BD208" s="17"/>
    </row>
    <row r="209" spans="9:56" x14ac:dyDescent="0.2">
      <c r="I209" s="1"/>
      <c r="BD209" s="17"/>
    </row>
    <row r="210" spans="9:56" x14ac:dyDescent="0.2">
      <c r="I210" s="1"/>
      <c r="BD210" s="17"/>
    </row>
    <row r="211" spans="9:56" x14ac:dyDescent="0.2">
      <c r="I211" s="1"/>
      <c r="BD211" s="17"/>
    </row>
    <row r="212" spans="9:56" x14ac:dyDescent="0.2">
      <c r="I212" s="1"/>
      <c r="BD212" s="17"/>
    </row>
    <row r="213" spans="9:56" x14ac:dyDescent="0.2">
      <c r="I213" s="1"/>
      <c r="BD213" s="17"/>
    </row>
    <row r="214" spans="9:56" x14ac:dyDescent="0.2">
      <c r="I214" s="1"/>
      <c r="BD214" s="17"/>
    </row>
    <row r="215" spans="9:56" x14ac:dyDescent="0.2">
      <c r="I215" s="1"/>
      <c r="BD215" s="17"/>
    </row>
    <row r="216" spans="9:56" x14ac:dyDescent="0.2">
      <c r="I216" s="1"/>
      <c r="BD216" s="17"/>
    </row>
    <row r="217" spans="9:56" x14ac:dyDescent="0.2">
      <c r="I217" s="1"/>
      <c r="BD217" s="17"/>
    </row>
    <row r="218" spans="9:56" x14ac:dyDescent="0.2">
      <c r="I218" s="1"/>
      <c r="BD218" s="17"/>
    </row>
    <row r="219" spans="9:56" x14ac:dyDescent="0.2">
      <c r="I219" s="1"/>
      <c r="BD219" s="17"/>
    </row>
    <row r="220" spans="9:56" x14ac:dyDescent="0.2">
      <c r="I220" s="1"/>
      <c r="BD220" s="17"/>
    </row>
    <row r="221" spans="9:56" x14ac:dyDescent="0.2">
      <c r="I221" s="1"/>
      <c r="BD221" s="17"/>
    </row>
    <row r="222" spans="9:56" x14ac:dyDescent="0.2">
      <c r="I222" s="1"/>
      <c r="BD222" s="17"/>
    </row>
    <row r="223" spans="9:56" x14ac:dyDescent="0.2">
      <c r="I223" s="1"/>
      <c r="BD223" s="17"/>
    </row>
    <row r="224" spans="9:56" x14ac:dyDescent="0.2">
      <c r="I224" s="1"/>
      <c r="BD224" s="17"/>
    </row>
    <row r="225" spans="9:56" x14ac:dyDescent="0.2">
      <c r="I225" s="1"/>
      <c r="BD225" s="17"/>
    </row>
    <row r="226" spans="9:56" x14ac:dyDescent="0.2">
      <c r="I226" s="1"/>
      <c r="BD226" s="17"/>
    </row>
    <row r="227" spans="9:56" x14ac:dyDescent="0.2">
      <c r="I227" s="1"/>
      <c r="BD227" s="17"/>
    </row>
    <row r="228" spans="9:56" x14ac:dyDescent="0.2">
      <c r="I228" s="1"/>
      <c r="BD228" s="17"/>
    </row>
    <row r="229" spans="9:56" x14ac:dyDescent="0.2">
      <c r="I229" s="1"/>
    </row>
    <row r="230" spans="9:56" x14ac:dyDescent="0.2">
      <c r="I230" s="1"/>
    </row>
    <row r="231" spans="9:56" x14ac:dyDescent="0.2">
      <c r="I231" s="1"/>
    </row>
    <row r="232" spans="9:56" x14ac:dyDescent="0.2">
      <c r="I232" s="1"/>
    </row>
    <row r="233" spans="9:56" x14ac:dyDescent="0.2">
      <c r="I233" s="1"/>
    </row>
    <row r="234" spans="9:56" x14ac:dyDescent="0.2">
      <c r="I234" s="1"/>
    </row>
    <row r="235" spans="9:56" x14ac:dyDescent="0.2">
      <c r="I235" s="1"/>
    </row>
    <row r="236" spans="9:56" x14ac:dyDescent="0.2">
      <c r="I236" s="1"/>
    </row>
    <row r="237" spans="9:56" x14ac:dyDescent="0.2">
      <c r="I237" s="1"/>
    </row>
    <row r="238" spans="9:56" x14ac:dyDescent="0.2">
      <c r="I238" s="1"/>
    </row>
    <row r="239" spans="9:56" x14ac:dyDescent="0.2">
      <c r="I239" s="1"/>
    </row>
    <row r="240" spans="9:56" x14ac:dyDescent="0.2">
      <c r="I240" s="1"/>
    </row>
    <row r="241" spans="9:9" x14ac:dyDescent="0.2">
      <c r="I241" s="1"/>
    </row>
    <row r="242" spans="9:9" x14ac:dyDescent="0.2">
      <c r="I242" s="1"/>
    </row>
    <row r="243" spans="9:9" x14ac:dyDescent="0.2">
      <c r="I243" s="1"/>
    </row>
    <row r="244" spans="9:9" x14ac:dyDescent="0.2">
      <c r="I244" s="1"/>
    </row>
    <row r="245" spans="9:9" x14ac:dyDescent="0.2">
      <c r="I245" s="1"/>
    </row>
    <row r="246" spans="9:9" x14ac:dyDescent="0.2">
      <c r="I246" s="1"/>
    </row>
    <row r="247" spans="9:9" x14ac:dyDescent="0.2">
      <c r="I247" s="1"/>
    </row>
    <row r="248" spans="9:9" x14ac:dyDescent="0.2">
      <c r="I248" s="1"/>
    </row>
    <row r="249" spans="9:9" x14ac:dyDescent="0.2">
      <c r="I249" s="1"/>
    </row>
    <row r="250" spans="9:9" x14ac:dyDescent="0.2">
      <c r="I250" s="1"/>
    </row>
    <row r="251" spans="9:9" x14ac:dyDescent="0.2">
      <c r="I251" s="1"/>
    </row>
    <row r="252" spans="9:9" x14ac:dyDescent="0.2">
      <c r="I252" s="1"/>
    </row>
    <row r="253" spans="9:9" x14ac:dyDescent="0.2">
      <c r="I253" s="1"/>
    </row>
    <row r="254" spans="9:9" x14ac:dyDescent="0.2">
      <c r="I254" s="1"/>
    </row>
    <row r="255" spans="9:9" x14ac:dyDescent="0.2">
      <c r="I255" s="1"/>
    </row>
    <row r="256" spans="9:9" x14ac:dyDescent="0.2">
      <c r="I256" s="1"/>
    </row>
    <row r="257" spans="9:9" x14ac:dyDescent="0.2">
      <c r="I257" s="1"/>
    </row>
  </sheetData>
  <mergeCells count="173">
    <mergeCell ref="BN81:BN86"/>
    <mergeCell ref="BN87:BN93"/>
    <mergeCell ref="BI57:BI62"/>
    <mergeCell ref="BI63:BI70"/>
    <mergeCell ref="BI71:BI79"/>
    <mergeCell ref="BN3:BN9"/>
    <mergeCell ref="BN10:BN15"/>
    <mergeCell ref="BN16:BN20"/>
    <mergeCell ref="BN21:BN25"/>
    <mergeCell ref="BN26:BN30"/>
    <mergeCell ref="BN31:BN37"/>
    <mergeCell ref="BN38:BN45"/>
    <mergeCell ref="BN46:BN53"/>
    <mergeCell ref="BN54:BN60"/>
    <mergeCell ref="BN61:BN67"/>
    <mergeCell ref="BN68:BN73"/>
    <mergeCell ref="BN74:BN80"/>
    <mergeCell ref="BJ1:BL1"/>
    <mergeCell ref="BO1:BQ1"/>
    <mergeCell ref="BI3:BI8"/>
    <mergeCell ref="BI9:BI15"/>
    <mergeCell ref="BI16:BI21"/>
    <mergeCell ref="BI22:BI29"/>
    <mergeCell ref="BI30:BI38"/>
    <mergeCell ref="BI39:BI46"/>
    <mergeCell ref="BI47:BI56"/>
    <mergeCell ref="AT137:AT146"/>
    <mergeCell ref="AT74:AT81"/>
    <mergeCell ref="AT82:AT89"/>
    <mergeCell ref="AT90:AT97"/>
    <mergeCell ref="AT98:AT105"/>
    <mergeCell ref="AT106:AT112"/>
    <mergeCell ref="AT113:AT118"/>
    <mergeCell ref="AT119:AT126"/>
    <mergeCell ref="AT127:AT136"/>
    <mergeCell ref="AP1:AR1"/>
    <mergeCell ref="AJ3:AJ12"/>
    <mergeCell ref="AJ13:AJ21"/>
    <mergeCell ref="AJ22:AJ30"/>
    <mergeCell ref="AJ79:AJ88"/>
    <mergeCell ref="AJ89:AJ97"/>
    <mergeCell ref="AO3:AO11"/>
    <mergeCell ref="AO12:AO20"/>
    <mergeCell ref="AO21:AO29"/>
    <mergeCell ref="AO30:AO39"/>
    <mergeCell ref="AO40:AO48"/>
    <mergeCell ref="AO49:AO58"/>
    <mergeCell ref="AO59:AO68"/>
    <mergeCell ref="AO69:AO79"/>
    <mergeCell ref="AO80:AO88"/>
    <mergeCell ref="AJ31:AJ39"/>
    <mergeCell ref="AJ40:AJ49"/>
    <mergeCell ref="AJ50:AJ60"/>
    <mergeCell ref="AJ61:AJ69"/>
    <mergeCell ref="AJ70:AJ78"/>
    <mergeCell ref="B62:B67"/>
    <mergeCell ref="B68:B76"/>
    <mergeCell ref="B77:B80"/>
    <mergeCell ref="B24:B30"/>
    <mergeCell ref="B31:B37"/>
    <mergeCell ref="B38:B47"/>
    <mergeCell ref="B48:B54"/>
    <mergeCell ref="B55:B61"/>
    <mergeCell ref="AK1:AM1"/>
    <mergeCell ref="V1:X1"/>
    <mergeCell ref="AA1:AC1"/>
    <mergeCell ref="U3:U12"/>
    <mergeCell ref="U13:U23"/>
    <mergeCell ref="B3:B13"/>
    <mergeCell ref="B14:B23"/>
    <mergeCell ref="C1:E1"/>
    <mergeCell ref="F3:F12"/>
    <mergeCell ref="F13:F21"/>
    <mergeCell ref="F22:F31"/>
    <mergeCell ref="L1:N1"/>
    <mergeCell ref="Q1:S1"/>
    <mergeCell ref="G1:I1"/>
    <mergeCell ref="F32:F40"/>
    <mergeCell ref="P3:P12"/>
    <mergeCell ref="R129:R132"/>
    <mergeCell ref="O123:Q123"/>
    <mergeCell ref="H124:H131"/>
    <mergeCell ref="F123:G123"/>
    <mergeCell ref="F41:F50"/>
    <mergeCell ref="F51:F60"/>
    <mergeCell ref="F61:F68"/>
    <mergeCell ref="F69:F79"/>
    <mergeCell ref="F80:F88"/>
    <mergeCell ref="F89:F101"/>
    <mergeCell ref="F102:F114"/>
    <mergeCell ref="R123:R125"/>
    <mergeCell ref="R126:R128"/>
    <mergeCell ref="K67:K77"/>
    <mergeCell ref="K78:K88"/>
    <mergeCell ref="K89:K101"/>
    <mergeCell ref="P13:P23"/>
    <mergeCell ref="P24:P34"/>
    <mergeCell ref="P35:P44"/>
    <mergeCell ref="P45:P54"/>
    <mergeCell ref="P55:P64"/>
    <mergeCell ref="K3:K12"/>
    <mergeCell ref="K13:K24"/>
    <mergeCell ref="K25:K34"/>
    <mergeCell ref="K35:K45"/>
    <mergeCell ref="K46:K56"/>
    <mergeCell ref="K57:K66"/>
    <mergeCell ref="Z99:Z109"/>
    <mergeCell ref="U68:U77"/>
    <mergeCell ref="Z3:Z5"/>
    <mergeCell ref="Z6:Z14"/>
    <mergeCell ref="Z15:Z23"/>
    <mergeCell ref="Z24:Z31"/>
    <mergeCell ref="Z32:Z40"/>
    <mergeCell ref="Z41:Z48"/>
    <mergeCell ref="Z49:Z55"/>
    <mergeCell ref="Z56:Z63"/>
    <mergeCell ref="Z64:Z73"/>
    <mergeCell ref="Z74:Z81"/>
    <mergeCell ref="U58:U67"/>
    <mergeCell ref="U24:U35"/>
    <mergeCell ref="U36:U46"/>
    <mergeCell ref="U47:U57"/>
    <mergeCell ref="Z82:Z89"/>
    <mergeCell ref="Z90:Z98"/>
    <mergeCell ref="AE76:AE83"/>
    <mergeCell ref="AE84:AE89"/>
    <mergeCell ref="AE38:AE45"/>
    <mergeCell ref="AE46:AE58"/>
    <mergeCell ref="AE59:AE66"/>
    <mergeCell ref="AE67:AE75"/>
    <mergeCell ref="AF1:AH1"/>
    <mergeCell ref="AE3:AE10"/>
    <mergeCell ref="AE11:AE19"/>
    <mergeCell ref="AE20:AE28"/>
    <mergeCell ref="AE29:AE37"/>
    <mergeCell ref="AT66:AT73"/>
    <mergeCell ref="AT29:AT35"/>
    <mergeCell ref="AT36:AT43"/>
    <mergeCell ref="AT44:AT51"/>
    <mergeCell ref="AT52:AT59"/>
    <mergeCell ref="AT60:AT65"/>
    <mergeCell ref="AU1:AW1"/>
    <mergeCell ref="AT3:AT8"/>
    <mergeCell ref="AT9:AT15"/>
    <mergeCell ref="AT16:AT21"/>
    <mergeCell ref="AT22:AT28"/>
    <mergeCell ref="AZ1:BB1"/>
    <mergeCell ref="BE1:BG1"/>
    <mergeCell ref="AY3:AY11"/>
    <mergeCell ref="AY12:AY17"/>
    <mergeCell ref="AY18:AY24"/>
    <mergeCell ref="AY25:AY32"/>
    <mergeCell ref="AY33:AY42"/>
    <mergeCell ref="AY43:AY50"/>
    <mergeCell ref="AY51:AY60"/>
    <mergeCell ref="BD105:BD115"/>
    <mergeCell ref="AY61:AY68"/>
    <mergeCell ref="AY69:AY77"/>
    <mergeCell ref="AY78:AY85"/>
    <mergeCell ref="AY86:AY94"/>
    <mergeCell ref="AY95:AY103"/>
    <mergeCell ref="BD3:BD9"/>
    <mergeCell ref="BD10:BD17"/>
    <mergeCell ref="BD18:BD25"/>
    <mergeCell ref="BD26:BD33"/>
    <mergeCell ref="BD34:BD42"/>
    <mergeCell ref="BD43:BD50"/>
    <mergeCell ref="BD51:BD58"/>
    <mergeCell ref="BD59:BD67"/>
    <mergeCell ref="BD68:BD76"/>
    <mergeCell ref="BD77:BD86"/>
    <mergeCell ref="BD87:BD94"/>
    <mergeCell ref="BD95:BD10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2018-06-15T09:32:22Z</dcterms:created>
  <dcterms:modified xsi:type="dcterms:W3CDTF">2018-11-06T17:11:37Z</dcterms:modified>
</cp:coreProperties>
</file>